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46" windowWidth="14130" windowHeight="8415" tabRatio="825" activeTab="0"/>
  </bookViews>
  <sheets>
    <sheet name="第1表2表 第3表4表" sheetId="1" r:id="rId1"/>
    <sheet name="第5表6表" sheetId="2" r:id="rId2"/>
    <sheet name="第7表8表9表" sheetId="3" r:id="rId3"/>
    <sheet name="第10表11表" sheetId="4" r:id="rId4"/>
  </sheets>
  <definedNames>
    <definedName name="_xlnm.Print_Area" localSheetId="3">'第10表11表'!$A$1:$K$53</definedName>
    <definedName name="_xlnm.Print_Area" localSheetId="0">'第1表2表 第3表4表'!$A$1:$X$55</definedName>
    <definedName name="_xlnm.Print_Area" localSheetId="1">'第5表6表'!$A$1:$I$72</definedName>
    <definedName name="_xlnm.Print_Area" localSheetId="2">'第7表8表9表'!$A$1:$S$62</definedName>
  </definedNames>
  <calcPr fullCalcOnLoad="1"/>
</workbook>
</file>

<file path=xl/sharedStrings.xml><?xml version="1.0" encoding="utf-8"?>
<sst xmlns="http://schemas.openxmlformats.org/spreadsheetml/2006/main" count="449" uniqueCount="251">
  <si>
    <t>４</t>
  </si>
  <si>
    <t>５</t>
  </si>
  <si>
    <t>６</t>
  </si>
  <si>
    <t>７</t>
  </si>
  <si>
    <t>８</t>
  </si>
  <si>
    <t>９</t>
  </si>
  <si>
    <t>いわき市</t>
  </si>
  <si>
    <t>郡山市</t>
  </si>
  <si>
    <t>いわき市</t>
  </si>
  <si>
    <t>気分（感情）障害</t>
  </si>
  <si>
    <t>14</t>
  </si>
  <si>
    <t>15</t>
  </si>
  <si>
    <t>一般精神保健</t>
  </si>
  <si>
    <t>老人精神保健</t>
  </si>
  <si>
    <t>合　　計</t>
  </si>
  <si>
    <t>開催回数</t>
  </si>
  <si>
    <t>参加人員</t>
  </si>
  <si>
    <t>通報</t>
  </si>
  <si>
    <t>来所</t>
  </si>
  <si>
    <t>電話</t>
  </si>
  <si>
    <t>出典：衛生行政報告例</t>
  </si>
  <si>
    <t>出典：精神保健福祉訪問相談指導実績</t>
  </si>
  <si>
    <t>県　　北</t>
  </si>
  <si>
    <t>県　　中</t>
  </si>
  <si>
    <t>県　　南</t>
  </si>
  <si>
    <t>会　　津</t>
  </si>
  <si>
    <t>南　会　津</t>
  </si>
  <si>
    <t>相　　双</t>
  </si>
  <si>
    <t>第５表　自立支援医療費（精神通院医療）申請・合格・承認件数、保健所別</t>
  </si>
  <si>
    <t>設置主体別</t>
  </si>
  <si>
    <t>総　　　数</t>
  </si>
  <si>
    <t>県　　　立</t>
  </si>
  <si>
    <t>指定病院</t>
  </si>
  <si>
    <t>そ　の　他</t>
  </si>
  <si>
    <t>平成元年度</t>
  </si>
  <si>
    <t>届出件数</t>
  </si>
  <si>
    <t>警察官</t>
  </si>
  <si>
    <t>検察官</t>
  </si>
  <si>
    <t>項　　目</t>
  </si>
  <si>
    <t>総　　数</t>
  </si>
  <si>
    <t>第１表　精神科病床を有する病院数、入院患者数</t>
  </si>
  <si>
    <t>病院別</t>
  </si>
  <si>
    <t>精神科病院</t>
  </si>
  <si>
    <t>病院数</t>
  </si>
  <si>
    <t>病床数</t>
  </si>
  <si>
    <t>一般病院</t>
  </si>
  <si>
    <t>総精神病床数</t>
  </si>
  <si>
    <t>病床利用</t>
  </si>
  <si>
    <t>利用率</t>
  </si>
  <si>
    <t>保健所</t>
  </si>
  <si>
    <t>通報件数</t>
  </si>
  <si>
    <t>その他</t>
  </si>
  <si>
    <t>合計</t>
  </si>
  <si>
    <t>診療不要</t>
  </si>
  <si>
    <t>診察件数</t>
  </si>
  <si>
    <t>疾病名</t>
  </si>
  <si>
    <t>総数</t>
  </si>
  <si>
    <t>精神作用物質による精神障害</t>
  </si>
  <si>
    <t>増減数</t>
  </si>
  <si>
    <t>年度</t>
  </si>
  <si>
    <t>申請  件数</t>
  </si>
  <si>
    <t>第７表　精神保健相談・精神保健訪問被指導人員、保健所別</t>
  </si>
  <si>
    <t>保　健　所</t>
  </si>
  <si>
    <t>合格件数</t>
  </si>
  <si>
    <t>承認件数</t>
  </si>
  <si>
    <t>人口万対</t>
  </si>
  <si>
    <t>新　　規</t>
  </si>
  <si>
    <t>継　　続</t>
  </si>
  <si>
    <t>計</t>
  </si>
  <si>
    <t>（申請数）</t>
  </si>
  <si>
    <t>実人数</t>
  </si>
  <si>
    <t>延件数</t>
  </si>
  <si>
    <t>第６表　医療費並びに審査委託料、年度別</t>
  </si>
  <si>
    <t>（単位：円）</t>
  </si>
  <si>
    <t>年　　　度</t>
  </si>
  <si>
    <t>審査委託料</t>
  </si>
  <si>
    <t>支払件数</t>
  </si>
  <si>
    <t>金　　　額</t>
  </si>
  <si>
    <t>県北</t>
  </si>
  <si>
    <t>県中</t>
  </si>
  <si>
    <t>県南</t>
  </si>
  <si>
    <t>会津</t>
  </si>
  <si>
    <t>南会津</t>
  </si>
  <si>
    <t>相双</t>
  </si>
  <si>
    <t>精神保健相談</t>
  </si>
  <si>
    <t>社会復帰</t>
  </si>
  <si>
    <t>（再掲）</t>
  </si>
  <si>
    <t>老人精神</t>
  </si>
  <si>
    <t>申請数</t>
  </si>
  <si>
    <t>区分</t>
  </si>
  <si>
    <t>訓練日数</t>
  </si>
  <si>
    <t>調　査</t>
  </si>
  <si>
    <t>研　究</t>
  </si>
  <si>
    <t>回　数</t>
  </si>
  <si>
    <t>実　数</t>
  </si>
  <si>
    <t>課題数</t>
  </si>
  <si>
    <t>登録事業所数</t>
  </si>
  <si>
    <t>委託者数</t>
  </si>
  <si>
    <t>委託結果</t>
  </si>
  <si>
    <t>16</t>
  </si>
  <si>
    <t>17</t>
  </si>
  <si>
    <t>18</t>
  </si>
  <si>
    <t>19</t>
  </si>
  <si>
    <t>11</t>
  </si>
  <si>
    <t>12</t>
  </si>
  <si>
    <t>13</t>
  </si>
  <si>
    <t>合　　　計</t>
  </si>
  <si>
    <t>郡山市</t>
  </si>
  <si>
    <t>指定                                                                                                                                                                                                                            病床数</t>
  </si>
  <si>
    <t>入院                                                                                                                                                                                                                           患者数</t>
  </si>
  <si>
    <t>委託　　　　　                                                                                                                                                                                                               事業所数</t>
  </si>
  <si>
    <t>未委託　　                                                                                                                                                                                                                    事業所数</t>
  </si>
  <si>
    <t>新 規</t>
  </si>
  <si>
    <t>継 続</t>
  </si>
  <si>
    <t>委託料                                                                                                                                                                                                                    支払日数</t>
  </si>
  <si>
    <t>１ 件 当 り</t>
  </si>
  <si>
    <t>措置を                                                                                                                                                                                                                         必要と                                                                                                                                                                                                                            する者</t>
  </si>
  <si>
    <t>（注）１　指定病院とは、精神保健福祉法第19条の8に基づく指定病院をいう。</t>
  </si>
  <si>
    <t>血管性認知症</t>
  </si>
  <si>
    <t>アルツハイマー病型認知症</t>
  </si>
  <si>
    <t>アルコール使用による精神障害</t>
  </si>
  <si>
    <t>覚せい剤による精神障害</t>
  </si>
  <si>
    <t>上記以外の精神障害</t>
  </si>
  <si>
    <t>統合失調症、統合失調症型障害</t>
  </si>
  <si>
    <t>神経症性障害、ストレス関連障害</t>
  </si>
  <si>
    <t>症状性を含む器質性精神障害</t>
  </si>
  <si>
    <t>男　性</t>
  </si>
  <si>
    <t>女　性</t>
  </si>
  <si>
    <t>（注）精神障がい者精神医療費公費負担制度は、平成18年4月から障害者自立支援法に基づく自立支援医療</t>
  </si>
  <si>
    <t>　　（精神通院）制度に改められた。</t>
  </si>
  <si>
    <t>人格障害</t>
  </si>
  <si>
    <t>その他の精神障害</t>
  </si>
  <si>
    <t>措　　　置　　　入　　　院</t>
  </si>
  <si>
    <t>通　　　　　　　　　　院</t>
  </si>
  <si>
    <t>医　　　　　療　　　　　費</t>
  </si>
  <si>
    <t>第２表　精神保健福祉法に基づく申請・通報・届出・診察実施件数、保健所別</t>
  </si>
  <si>
    <t>第４表　在院患者数、性・年齢・病類別</t>
  </si>
  <si>
    <t>合計
(外来
＋入院）</t>
  </si>
  <si>
    <t>緊急措置</t>
  </si>
  <si>
    <t>措置入院</t>
  </si>
  <si>
    <t>応急入院</t>
  </si>
  <si>
    <t>医療保護</t>
  </si>
  <si>
    <t>任意入院</t>
  </si>
  <si>
    <t>※入院区分のうち、緊急措置・応急入院・その他については平成20年度以降に統計値を調査している。</t>
  </si>
  <si>
    <t>5</t>
  </si>
  <si>
    <t>第８表　普及啓発事業実績、保健所別</t>
  </si>
  <si>
    <t>年次　　　　　保健所</t>
  </si>
  <si>
    <t>3</t>
  </si>
  <si>
    <t>4</t>
  </si>
  <si>
    <t>6</t>
  </si>
  <si>
    <t>7</t>
  </si>
  <si>
    <t>8</t>
  </si>
  <si>
    <t>9</t>
  </si>
  <si>
    <t>10</t>
  </si>
  <si>
    <t>11</t>
  </si>
  <si>
    <t>12</t>
  </si>
  <si>
    <t>13</t>
  </si>
  <si>
    <t>14</t>
  </si>
  <si>
    <t>-</t>
  </si>
  <si>
    <t>年  度</t>
  </si>
  <si>
    <t>20</t>
  </si>
  <si>
    <t>てんかん</t>
  </si>
  <si>
    <r>
      <t>20</t>
    </r>
    <r>
      <rPr>
        <sz val="11"/>
        <rFont val="HGP教科書体"/>
        <family val="1"/>
      </rPr>
      <t xml:space="preserve">歳以上  ～                      </t>
    </r>
    <r>
      <rPr>
        <sz val="11"/>
        <rFont val="ＪＳ明朝"/>
        <family val="1"/>
      </rPr>
      <t>65</t>
    </r>
    <r>
      <rPr>
        <sz val="11"/>
        <rFont val="HGP教科書体"/>
        <family val="1"/>
      </rPr>
      <t>歳未満</t>
    </r>
  </si>
  <si>
    <r>
      <t>20</t>
    </r>
    <r>
      <rPr>
        <sz val="11"/>
        <rFont val="HGP教科書体"/>
        <family val="1"/>
      </rPr>
      <t xml:space="preserve">歳以上～                          </t>
    </r>
    <r>
      <rPr>
        <sz val="11"/>
        <rFont val="ＪＳ明朝"/>
        <family val="1"/>
      </rPr>
      <t>65</t>
    </r>
    <r>
      <rPr>
        <sz val="11"/>
        <rFont val="HGP教科書体"/>
        <family val="1"/>
      </rPr>
      <t>歳未満</t>
    </r>
  </si>
  <si>
    <r>
      <t>20</t>
    </r>
    <r>
      <rPr>
        <sz val="11"/>
        <rFont val="HGP教科書体"/>
        <family val="1"/>
      </rPr>
      <t>歳未満</t>
    </r>
  </si>
  <si>
    <r>
      <t>65</t>
    </r>
    <r>
      <rPr>
        <sz val="11"/>
        <rFont val="HGP教科書体"/>
        <family val="1"/>
      </rPr>
      <t>歳以上</t>
    </r>
  </si>
  <si>
    <t>3</t>
  </si>
  <si>
    <t>4</t>
  </si>
  <si>
    <t>5</t>
  </si>
  <si>
    <t>6</t>
  </si>
  <si>
    <t>7</t>
  </si>
  <si>
    <t>8</t>
  </si>
  <si>
    <t>9</t>
  </si>
  <si>
    <t>10</t>
  </si>
  <si>
    <t>16</t>
  </si>
  <si>
    <t>17</t>
  </si>
  <si>
    <t>18</t>
  </si>
  <si>
    <t>20</t>
  </si>
  <si>
    <t>精　神　保　健　相　談</t>
  </si>
  <si>
    <t>総　　数</t>
  </si>
  <si>
    <t>把　握　動　機</t>
  </si>
  <si>
    <t>年　次</t>
  </si>
  <si>
    <t>20</t>
  </si>
  <si>
    <t>21</t>
  </si>
  <si>
    <t>技術援助                      技術指導                        回　　数</t>
  </si>
  <si>
    <t>研修・　　　　　　　講習会　　　　　　　を含む　　　　　　　実日数</t>
  </si>
  <si>
    <t>広報普及のうち　　　　　　　　　　　　　　　　　　　　　講習会・座談会</t>
  </si>
  <si>
    <t>第11表　精神科救急医療システム稼働状況</t>
  </si>
  <si>
    <t>第10表　精神保健福祉センター事業実績、年度別</t>
  </si>
  <si>
    <t>年　度</t>
  </si>
  <si>
    <t>外　来</t>
  </si>
  <si>
    <t>入　院</t>
  </si>
  <si>
    <t>相　談</t>
  </si>
  <si>
    <t>精　神　保　健　家　庭　訪　問</t>
  </si>
  <si>
    <t>アルコール</t>
  </si>
  <si>
    <t>15</t>
  </si>
  <si>
    <t>19</t>
  </si>
  <si>
    <t>病  床                  普及率                                                                                                                                                                                                                    (人口万対)</t>
  </si>
  <si>
    <t>保護       観察             所長</t>
  </si>
  <si>
    <t>矯正        施設               長</t>
  </si>
  <si>
    <t>措置              入院          者数            （再掲）　　　　　　　　　　　　　　　　　　　　　　　　　　　　　　　　　　　　　　　　　　　　　　　　　　　　　　　　　　　　　　　　　　　　　　　　　　　　　　　　　　　　　　　　　　　　　　　　　　　　　　　　　　　　　　　　　　　　　</t>
  </si>
  <si>
    <t>精神遅滞（知的障害）</t>
  </si>
  <si>
    <r>
      <t>第</t>
    </r>
    <r>
      <rPr>
        <sz val="10"/>
        <rFont val="ＪＳ明朝"/>
        <family val="1"/>
      </rPr>
      <t>１</t>
    </r>
    <r>
      <rPr>
        <sz val="12"/>
        <rFont val="HGP教科書体"/>
        <family val="1"/>
      </rPr>
      <t>次</t>
    </r>
  </si>
  <si>
    <r>
      <t>第</t>
    </r>
    <r>
      <rPr>
        <sz val="10"/>
        <rFont val="ＪＳ明朝"/>
        <family val="1"/>
      </rPr>
      <t>２</t>
    </r>
    <r>
      <rPr>
        <sz val="12"/>
        <rFont val="HGP教科書体"/>
        <family val="1"/>
      </rPr>
      <t>次</t>
    </r>
  </si>
  <si>
    <t>精神科病院            管理者の                届出</t>
  </si>
  <si>
    <t>人口</t>
  </si>
  <si>
    <t>参加
人員</t>
  </si>
  <si>
    <t>第３表　精神障害者措置入院・仮退院状況、年度別</t>
  </si>
  <si>
    <t>年度末患者数</t>
  </si>
  <si>
    <t>出典：福祉行政報告例</t>
  </si>
  <si>
    <t>本年度中新規患者数</t>
  </si>
  <si>
    <t>本年度中解除患者数</t>
  </si>
  <si>
    <t>22</t>
  </si>
  <si>
    <t>23</t>
  </si>
  <si>
    <t>障がい福祉課調べ</t>
  </si>
  <si>
    <t>平成24年6月末現在</t>
  </si>
  <si>
    <t>-</t>
  </si>
  <si>
    <t>3</t>
  </si>
  <si>
    <t>4</t>
  </si>
  <si>
    <t>5</t>
  </si>
  <si>
    <t>6</t>
  </si>
  <si>
    <t>7</t>
  </si>
  <si>
    <t>8</t>
  </si>
  <si>
    <t>9</t>
  </si>
  <si>
    <t>10</t>
  </si>
  <si>
    <t>（24保健所別）</t>
  </si>
  <si>
    <t>平成 24 年度</t>
  </si>
  <si>
    <t>62</t>
  </si>
  <si>
    <t>63</t>
  </si>
  <si>
    <t>2</t>
  </si>
  <si>
    <t>昭和61年度</t>
  </si>
  <si>
    <t>23</t>
  </si>
  <si>
    <t>24</t>
  </si>
  <si>
    <r>
      <t>(H</t>
    </r>
    <r>
      <rPr>
        <sz val="11"/>
        <rFont val="ＪＳ明朝"/>
        <family val="1"/>
      </rPr>
      <t>24</t>
    </r>
    <r>
      <rPr>
        <sz val="12"/>
        <rFont val="HGP教科書体"/>
        <family val="1"/>
      </rPr>
      <t>保健所別)</t>
    </r>
  </si>
  <si>
    <t>平成2年度</t>
  </si>
  <si>
    <t>平成 24 年度</t>
  </si>
  <si>
    <t>平成13年度</t>
  </si>
  <si>
    <t>(H24保健所別)</t>
  </si>
  <si>
    <t>３</t>
  </si>
  <si>
    <t>平成２年度</t>
  </si>
  <si>
    <t>（注）２　人口万対は、平成24年10月1日現在人口による。</t>
  </si>
  <si>
    <t>出典：平成24年度精神保健福祉関係資料</t>
  </si>
  <si>
    <t>出典：平成24年度精神保健及び精神障害者福祉に関する法律に基づく申請通報届出等報告</t>
  </si>
  <si>
    <t>出典：平成24年度精神保健福祉訪問相談指導実績報告</t>
  </si>
  <si>
    <t>平成24年6月30日現在</t>
  </si>
  <si>
    <t>出典：平成24年度精神保健福祉関係資料</t>
  </si>
  <si>
    <t>第９表　精神障がい者社会適応訓練事業実績、保健所別（平成２４年度は実績がありません。）</t>
  </si>
  <si>
    <t>※緊急措置入院した者は通報数を1件として計上</t>
  </si>
  <si>
    <t>24※</t>
  </si>
  <si>
    <t>出典：(前年度)平成23年度精神障がい者社会適応訓練事業実績報告</t>
  </si>
  <si>
    <t>出典：平成２４年度精神科救急医療システム稼働実績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</si>
</sst>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0_ ;[Red]\-#,##0.0\ "/>
    <numFmt numFmtId="179" formatCode="#,##0;[Red]#,##0"/>
    <numFmt numFmtId="180" formatCode="#,##0_ "/>
    <numFmt numFmtId="181" formatCode="0;&quot;△ &quot;0"/>
    <numFmt numFmtId="182" formatCode="#,##0_);[Red]\(#,##0\)"/>
    <numFmt numFmtId="183" formatCode="0_ "/>
    <numFmt numFmtId="184" formatCode="0.0%"/>
    <numFmt numFmtId="185" formatCode="&quot;平成&quot;0&quot;年度&quot;"/>
    <numFmt numFmtId="186" formatCode="0_);[Red]\(0\)"/>
    <numFmt numFmtId="187" formatCode="_ * #,##0.0_ ;_ * \-#,##0.0_ ;_ * &quot;-&quot;?_ ;_ @_ "/>
    <numFmt numFmtId="188" formatCode="0.0_ "/>
    <numFmt numFmtId="189" formatCode="#,##0;&quot;△&quot;#,##0"/>
    <numFmt numFmtId="190" formatCode="#,##0;&quot;△ &quot;#,##0"/>
    <numFmt numFmtId="191" formatCode="&quot;Yes&quot;;&quot;Yes&quot;;&quot;No&quot;"/>
    <numFmt numFmtId="192" formatCode="&quot;True&quot;;&quot;True&quot;;&quot;False&quot;"/>
    <numFmt numFmtId="193" formatCode="&quot;On&quot;;&quot;On&quot;;&quot;Off&quot;"/>
    <numFmt numFmtId="194" formatCode="[$€-2]\ #,##0.00_);[Red]\([$€-2]\ #,##0.00\)"/>
  </numFmts>
  <fonts count="55">
    <font>
      <sz val="11"/>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9"/>
      <name val="ＭＳ 明朝"/>
      <family val="1"/>
    </font>
    <font>
      <sz val="11"/>
      <name val="HGP教科書体"/>
      <family val="1"/>
    </font>
    <font>
      <sz val="12"/>
      <name val="HGP教科書体"/>
      <family val="1"/>
    </font>
    <font>
      <sz val="11"/>
      <name val="HGPｺﾞｼｯｸM"/>
      <family val="3"/>
    </font>
    <font>
      <sz val="11"/>
      <name val="ＭＳ Ｐ明朝"/>
      <family val="1"/>
    </font>
    <font>
      <sz val="10"/>
      <name val="HGPｺﾞｼｯｸM"/>
      <family val="3"/>
    </font>
    <font>
      <sz val="10"/>
      <name val="HGP教科書体"/>
      <family val="1"/>
    </font>
    <font>
      <sz val="11"/>
      <name val="ＪＳ明朝"/>
      <family val="1"/>
    </font>
    <font>
      <sz val="10"/>
      <name val="ＪＳ明朝"/>
      <family val="1"/>
    </font>
    <font>
      <sz val="8"/>
      <name val="ＭＳ Ｐゴシック"/>
      <family val="3"/>
    </font>
    <font>
      <sz val="9"/>
      <name val="中ゴシック体"/>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1"/>
      <name val="HGP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6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style="thin"/>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medium"/>
    </border>
    <border>
      <left style="thin"/>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5" fillId="0" borderId="0">
      <alignment/>
      <protection/>
    </xf>
    <xf numFmtId="0" fontId="52" fillId="31" borderId="0" applyNumberFormat="0" applyBorder="0" applyAlignment="0" applyProtection="0"/>
  </cellStyleXfs>
  <cellXfs count="419">
    <xf numFmtId="0" fontId="0" fillId="0" borderId="0" xfId="0"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right"/>
    </xf>
    <xf numFmtId="0" fontId="2" fillId="0" borderId="0" xfId="0" applyFont="1" applyAlignment="1">
      <alignment/>
    </xf>
    <xf numFmtId="0" fontId="2" fillId="0" borderId="11" xfId="0" applyFont="1" applyBorder="1" applyAlignment="1">
      <alignment/>
    </xf>
    <xf numFmtId="0" fontId="3" fillId="0" borderId="0" xfId="0" applyFont="1" applyAlignment="1">
      <alignment/>
    </xf>
    <xf numFmtId="0" fontId="2" fillId="0" borderId="12" xfId="0" applyFont="1" applyBorder="1" applyAlignment="1">
      <alignment/>
    </xf>
    <xf numFmtId="0" fontId="2" fillId="0" borderId="11" xfId="0" applyFont="1" applyBorder="1" applyAlignment="1">
      <alignment horizontal="center"/>
    </xf>
    <xf numFmtId="0" fontId="2" fillId="0" borderId="0" xfId="0" applyFont="1" applyFill="1" applyAlignment="1">
      <alignment/>
    </xf>
    <xf numFmtId="0" fontId="7" fillId="0" borderId="0" xfId="0" applyFont="1" applyAlignment="1">
      <alignment horizontal="distributed"/>
    </xf>
    <xf numFmtId="0" fontId="7" fillId="0" borderId="10" xfId="0" applyFont="1" applyBorder="1" applyAlignment="1">
      <alignment horizontal="distributed"/>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xf>
    <xf numFmtId="0" fontId="11" fillId="0" borderId="12" xfId="0" applyFont="1" applyBorder="1" applyAlignment="1">
      <alignment horizontal="center" shrinkToFit="1"/>
    </xf>
    <xf numFmtId="49" fontId="12" fillId="0" borderId="0" xfId="0" applyNumberFormat="1" applyFont="1" applyAlignment="1">
      <alignment horizontal="center"/>
    </xf>
    <xf numFmtId="49" fontId="12" fillId="0" borderId="12" xfId="0" applyNumberFormat="1" applyFont="1" applyBorder="1" applyAlignment="1">
      <alignment horizontal="center"/>
    </xf>
    <xf numFmtId="0" fontId="12" fillId="0" borderId="12" xfId="0" applyFont="1" applyBorder="1" applyAlignment="1">
      <alignment horizontal="center"/>
    </xf>
    <xf numFmtId="41" fontId="8" fillId="0" borderId="13" xfId="0" applyNumberFormat="1" applyFont="1" applyBorder="1" applyAlignment="1">
      <alignment/>
    </xf>
    <xf numFmtId="41" fontId="8" fillId="0" borderId="0" xfId="0" applyNumberFormat="1" applyFont="1" applyAlignment="1">
      <alignment/>
    </xf>
    <xf numFmtId="41" fontId="8" fillId="0" borderId="0" xfId="0" applyNumberFormat="1" applyFont="1" applyAlignment="1">
      <alignment horizontal="right"/>
    </xf>
    <xf numFmtId="41" fontId="8" fillId="0" borderId="13" xfId="0" applyNumberFormat="1" applyFont="1" applyBorder="1" applyAlignment="1">
      <alignment horizontal="right"/>
    </xf>
    <xf numFmtId="41" fontId="8" fillId="0" borderId="11" xfId="0" applyNumberFormat="1" applyFont="1" applyBorder="1" applyAlignment="1">
      <alignment/>
    </xf>
    <xf numFmtId="41" fontId="8" fillId="0" borderId="0" xfId="0" applyNumberFormat="1" applyFont="1" applyBorder="1" applyAlignment="1">
      <alignment/>
    </xf>
    <xf numFmtId="41" fontId="8" fillId="0" borderId="12" xfId="0" applyNumberFormat="1" applyFont="1" applyBorder="1" applyAlignment="1">
      <alignment/>
    </xf>
    <xf numFmtId="183" fontId="8" fillId="0" borderId="13" xfId="0" applyNumberFormat="1" applyFont="1" applyBorder="1" applyAlignment="1">
      <alignment/>
    </xf>
    <xf numFmtId="183" fontId="8" fillId="0" borderId="12" xfId="0" applyNumberFormat="1" applyFont="1" applyBorder="1" applyAlignment="1">
      <alignment/>
    </xf>
    <xf numFmtId="183" fontId="8" fillId="0" borderId="0" xfId="0" applyNumberFormat="1" applyFont="1" applyBorder="1" applyAlignment="1">
      <alignment/>
    </xf>
    <xf numFmtId="183" fontId="8" fillId="0" borderId="11" xfId="0" applyNumberFormat="1" applyFont="1" applyBorder="1" applyAlignment="1">
      <alignment/>
    </xf>
    <xf numFmtId="0" fontId="7" fillId="0" borderId="14" xfId="0" applyFont="1" applyBorder="1" applyAlignment="1">
      <alignment horizontal="center" vertical="center"/>
    </xf>
    <xf numFmtId="0" fontId="12" fillId="0" borderId="15" xfId="0" applyFont="1" applyBorder="1" applyAlignment="1">
      <alignment horizontal="center"/>
    </xf>
    <xf numFmtId="41" fontId="8" fillId="0" borderId="11" xfId="0" applyNumberFormat="1" applyFont="1" applyBorder="1" applyAlignment="1">
      <alignment horizontal="center"/>
    </xf>
    <xf numFmtId="41" fontId="8" fillId="0" borderId="12" xfId="48" applyNumberFormat="1" applyFont="1" applyBorder="1" applyAlignment="1">
      <alignment/>
    </xf>
    <xf numFmtId="41" fontId="8" fillId="0" borderId="12" xfId="0" applyNumberFormat="1" applyFont="1" applyFill="1" applyBorder="1" applyAlignment="1">
      <alignment/>
    </xf>
    <xf numFmtId="41" fontId="8" fillId="0" borderId="12" xfId="48" applyNumberFormat="1" applyFont="1" applyFill="1" applyBorder="1" applyAlignment="1">
      <alignment/>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Border="1" applyAlignment="1">
      <alignment horizontal="distributed"/>
    </xf>
    <xf numFmtId="0" fontId="3" fillId="32" borderId="0" xfId="0" applyFont="1" applyFill="1" applyAlignment="1">
      <alignment/>
    </xf>
    <xf numFmtId="0" fontId="2" fillId="32" borderId="0" xfId="0" applyFont="1" applyFill="1" applyAlignment="1">
      <alignment/>
    </xf>
    <xf numFmtId="0" fontId="2" fillId="32" borderId="0" xfId="0" applyFont="1" applyFill="1" applyAlignment="1">
      <alignment/>
    </xf>
    <xf numFmtId="0" fontId="2" fillId="32" borderId="10"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horizontal="right"/>
    </xf>
    <xf numFmtId="0" fontId="2" fillId="32" borderId="0" xfId="0" applyFont="1" applyFill="1" applyBorder="1" applyAlignment="1">
      <alignment/>
    </xf>
    <xf numFmtId="0" fontId="7" fillId="32" borderId="0" xfId="0" applyFont="1" applyFill="1" applyBorder="1" applyAlignment="1">
      <alignment shrinkToFit="1"/>
    </xf>
    <xf numFmtId="0" fontId="7" fillId="32" borderId="16" xfId="0" applyFont="1" applyFill="1" applyBorder="1" applyAlignment="1">
      <alignment shrinkToFit="1"/>
    </xf>
    <xf numFmtId="0" fontId="2" fillId="32" borderId="0" xfId="0" applyFont="1" applyFill="1" applyAlignment="1">
      <alignment horizontal="right"/>
    </xf>
    <xf numFmtId="38" fontId="2" fillId="32" borderId="0" xfId="48" applyFont="1" applyFill="1" applyBorder="1" applyAlignment="1">
      <alignment horizontal="right"/>
    </xf>
    <xf numFmtId="0" fontId="7" fillId="32" borderId="17" xfId="0" applyFont="1" applyFill="1" applyBorder="1" applyAlignment="1">
      <alignment vertical="center"/>
    </xf>
    <xf numFmtId="0" fontId="7" fillId="32" borderId="17" xfId="0" applyFont="1" applyFill="1" applyBorder="1" applyAlignment="1">
      <alignment horizontal="right" vertical="center"/>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7" fillId="32" borderId="0" xfId="0" applyFont="1" applyFill="1" applyBorder="1" applyAlignment="1">
      <alignment horizontal="distributed" vertical="center"/>
    </xf>
    <xf numFmtId="41" fontId="8" fillId="0" borderId="13" xfId="48" applyNumberFormat="1" applyFont="1" applyBorder="1" applyAlignment="1">
      <alignment horizontal="right"/>
    </xf>
    <xf numFmtId="41" fontId="8" fillId="0" borderId="11" xfId="48" applyNumberFormat="1" applyFont="1" applyBorder="1" applyAlignment="1">
      <alignment horizontal="right"/>
    </xf>
    <xf numFmtId="38" fontId="7" fillId="32" borderId="18" xfId="48" applyFont="1" applyFill="1" applyBorder="1" applyAlignment="1">
      <alignment horizontal="center"/>
    </xf>
    <xf numFmtId="0" fontId="7" fillId="32" borderId="19" xfId="0" applyFont="1" applyFill="1" applyBorder="1" applyAlignment="1">
      <alignment horizontal="center" vertical="center"/>
    </xf>
    <xf numFmtId="0" fontId="4" fillId="32" borderId="0" xfId="0" applyFont="1" applyFill="1" applyAlignment="1">
      <alignment horizontal="right"/>
    </xf>
    <xf numFmtId="0" fontId="2" fillId="32" borderId="0" xfId="0" applyFont="1" applyFill="1" applyAlignment="1">
      <alignment vertical="top"/>
    </xf>
    <xf numFmtId="0" fontId="4" fillId="32" borderId="0" xfId="0" applyFont="1" applyFill="1" applyAlignment="1">
      <alignment horizontal="right" vertical="top"/>
    </xf>
    <xf numFmtId="41" fontId="8" fillId="32" borderId="13" xfId="48" applyNumberFormat="1" applyFont="1" applyFill="1" applyBorder="1" applyAlignment="1">
      <alignment/>
    </xf>
    <xf numFmtId="41" fontId="8" fillId="32" borderId="12" xfId="48" applyNumberFormat="1" applyFont="1" applyFill="1" applyBorder="1" applyAlignment="1">
      <alignment/>
    </xf>
    <xf numFmtId="41" fontId="8" fillId="32" borderId="0" xfId="48" applyNumberFormat="1" applyFont="1" applyFill="1" applyBorder="1" applyAlignment="1">
      <alignment/>
    </xf>
    <xf numFmtId="0" fontId="7" fillId="0" borderId="13" xfId="0" applyFont="1" applyBorder="1" applyAlignment="1">
      <alignment horizontal="center"/>
    </xf>
    <xf numFmtId="0" fontId="7" fillId="0" borderId="19" xfId="0" applyFont="1" applyBorder="1" applyAlignment="1">
      <alignment horizontal="center"/>
    </xf>
    <xf numFmtId="41" fontId="8" fillId="0" borderId="13" xfId="48" applyNumberFormat="1" applyFont="1" applyBorder="1" applyAlignment="1">
      <alignment/>
    </xf>
    <xf numFmtId="41" fontId="8" fillId="0" borderId="0" xfId="48" applyNumberFormat="1" applyFont="1" applyBorder="1" applyAlignment="1">
      <alignment/>
    </xf>
    <xf numFmtId="41" fontId="8" fillId="0" borderId="11" xfId="48" applyNumberFormat="1" applyFont="1" applyBorder="1" applyAlignment="1">
      <alignment/>
    </xf>
    <xf numFmtId="0" fontId="2" fillId="32" borderId="0" xfId="0" applyFont="1" applyFill="1" applyBorder="1" applyAlignment="1">
      <alignment horizontal="right"/>
    </xf>
    <xf numFmtId="0" fontId="6" fillId="32" borderId="20" xfId="0" applyFont="1" applyFill="1" applyBorder="1" applyAlignment="1">
      <alignment horizontal="center"/>
    </xf>
    <xf numFmtId="0" fontId="6" fillId="32" borderId="18" xfId="0" applyFont="1" applyFill="1" applyBorder="1" applyAlignment="1">
      <alignment horizontal="center"/>
    </xf>
    <xf numFmtId="0" fontId="6" fillId="32" borderId="12" xfId="0" applyFont="1" applyFill="1" applyBorder="1" applyAlignment="1">
      <alignment horizontal="center"/>
    </xf>
    <xf numFmtId="0" fontId="4" fillId="32" borderId="0" xfId="0" applyFont="1" applyFill="1" applyBorder="1" applyAlignment="1">
      <alignment horizontal="distributed"/>
    </xf>
    <xf numFmtId="41" fontId="5" fillId="32" borderId="0" xfId="0" applyNumberFormat="1" applyFont="1" applyFill="1" applyBorder="1" applyAlignment="1">
      <alignment horizontal="right"/>
    </xf>
    <xf numFmtId="0" fontId="5" fillId="32" borderId="0" xfId="0" applyFont="1" applyFill="1" applyBorder="1" applyAlignment="1">
      <alignment/>
    </xf>
    <xf numFmtId="0" fontId="4" fillId="32" borderId="0" xfId="0" applyFont="1" applyFill="1" applyBorder="1" applyAlignment="1">
      <alignment horizontal="right"/>
    </xf>
    <xf numFmtId="0" fontId="7" fillId="0" borderId="0" xfId="0" applyFont="1" applyAlignment="1">
      <alignment horizontal="right"/>
    </xf>
    <xf numFmtId="0" fontId="7" fillId="0" borderId="21" xfId="0" applyFont="1" applyBorder="1" applyAlignment="1">
      <alignment horizontal="left"/>
    </xf>
    <xf numFmtId="41" fontId="8" fillId="0" borderId="13" xfId="48" applyNumberFormat="1" applyFont="1" applyFill="1" applyBorder="1" applyAlignment="1">
      <alignment horizontal="right"/>
    </xf>
    <xf numFmtId="41" fontId="8" fillId="0" borderId="11" xfId="48" applyNumberFormat="1" applyFont="1" applyFill="1" applyBorder="1" applyAlignment="1">
      <alignment horizontal="right"/>
    </xf>
    <xf numFmtId="188" fontId="2" fillId="0" borderId="0" xfId="0" applyNumberFormat="1" applyFont="1" applyFill="1" applyAlignment="1">
      <alignment/>
    </xf>
    <xf numFmtId="0" fontId="7" fillId="32" borderId="22" xfId="0" applyFont="1" applyFill="1" applyBorder="1" applyAlignment="1">
      <alignment horizontal="center"/>
    </xf>
    <xf numFmtId="38" fontId="7" fillId="32" borderId="23" xfId="48" applyFont="1" applyFill="1" applyBorder="1" applyAlignment="1">
      <alignment horizontal="center"/>
    </xf>
    <xf numFmtId="187" fontId="8" fillId="32" borderId="11" xfId="48" applyNumberFormat="1" applyFont="1" applyFill="1" applyBorder="1" applyAlignment="1">
      <alignment/>
    </xf>
    <xf numFmtId="49" fontId="12" fillId="32" borderId="12" xfId="0" applyNumberFormat="1" applyFont="1" applyFill="1" applyBorder="1" applyAlignment="1">
      <alignment horizontal="center"/>
    </xf>
    <xf numFmtId="0" fontId="7" fillId="32" borderId="12" xfId="0" applyFont="1" applyFill="1" applyBorder="1" applyAlignment="1">
      <alignment horizontal="center" shrinkToFit="1"/>
    </xf>
    <xf numFmtId="0" fontId="7" fillId="32" borderId="12" xfId="0" applyFont="1" applyFill="1" applyBorder="1" applyAlignment="1">
      <alignment horizontal="distributed"/>
    </xf>
    <xf numFmtId="0" fontId="7" fillId="32" borderId="15" xfId="0" applyFont="1" applyFill="1" applyBorder="1" applyAlignment="1">
      <alignment horizontal="distributed"/>
    </xf>
    <xf numFmtId="49" fontId="12" fillId="0" borderId="0" xfId="0" applyNumberFormat="1" applyFont="1" applyBorder="1" applyAlignment="1">
      <alignment horizontal="center"/>
    </xf>
    <xf numFmtId="49" fontId="12" fillId="0" borderId="10" xfId="0" applyNumberFormat="1" applyFont="1" applyBorder="1" applyAlignment="1">
      <alignment horizontal="center"/>
    </xf>
    <xf numFmtId="0" fontId="6" fillId="32" borderId="0" xfId="0" applyFont="1" applyFill="1" applyBorder="1" applyAlignment="1">
      <alignment horizontal="distributed"/>
    </xf>
    <xf numFmtId="0" fontId="2" fillId="32" borderId="0" xfId="0" applyFont="1" applyFill="1" applyBorder="1" applyAlignment="1">
      <alignment horizontal="center"/>
    </xf>
    <xf numFmtId="188" fontId="2" fillId="32" borderId="0" xfId="0" applyNumberFormat="1" applyFont="1" applyFill="1" applyBorder="1" applyAlignment="1">
      <alignment/>
    </xf>
    <xf numFmtId="188" fontId="2" fillId="0" borderId="0" xfId="0" applyNumberFormat="1" applyFont="1" applyFill="1" applyBorder="1" applyAlignment="1">
      <alignment/>
    </xf>
    <xf numFmtId="0" fontId="7" fillId="0" borderId="11"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horizontal="center"/>
    </xf>
    <xf numFmtId="49" fontId="13" fillId="0" borderId="0" xfId="0" applyNumberFormat="1" applyFont="1" applyAlignment="1">
      <alignment horizontal="center"/>
    </xf>
    <xf numFmtId="41" fontId="8" fillId="0" borderId="0" xfId="48" applyNumberFormat="1" applyFont="1" applyAlignment="1">
      <alignment horizontal="right"/>
    </xf>
    <xf numFmtId="49" fontId="12" fillId="0" borderId="15" xfId="0" applyNumberFormat="1" applyFont="1" applyBorder="1" applyAlignment="1">
      <alignment horizontal="center"/>
    </xf>
    <xf numFmtId="185" fontId="7" fillId="32" borderId="24" xfId="0" applyNumberFormat="1" applyFont="1" applyFill="1" applyBorder="1" applyAlignment="1">
      <alignment horizontal="center" vertical="center" shrinkToFit="1"/>
    </xf>
    <xf numFmtId="38" fontId="12" fillId="32" borderId="0" xfId="48" applyFont="1" applyFill="1" applyBorder="1" applyAlignment="1">
      <alignment horizontal="center" vertical="center" shrinkToFit="1"/>
    </xf>
    <xf numFmtId="38" fontId="12" fillId="32" borderId="15" xfId="48" applyFont="1" applyFill="1" applyBorder="1" applyAlignment="1">
      <alignment horizontal="center" vertical="center" shrinkToFit="1"/>
    </xf>
    <xf numFmtId="0" fontId="9" fillId="32" borderId="0" xfId="0" applyFont="1" applyFill="1" applyAlignment="1">
      <alignment/>
    </xf>
    <xf numFmtId="0" fontId="7" fillId="32" borderId="12" xfId="0" applyFont="1" applyFill="1" applyBorder="1" applyAlignment="1">
      <alignment shrinkToFit="1"/>
    </xf>
    <xf numFmtId="0" fontId="2" fillId="32" borderId="0" xfId="0" applyFont="1" applyFill="1" applyBorder="1" applyAlignment="1">
      <alignment horizontal="center" vertical="center" textRotation="255" wrapText="1"/>
    </xf>
    <xf numFmtId="189" fontId="14" fillId="0" borderId="0" xfId="60" applyNumberFormat="1" applyFont="1" applyFill="1">
      <alignment/>
      <protection/>
    </xf>
    <xf numFmtId="0" fontId="2" fillId="32" borderId="0" xfId="0" applyFont="1" applyFill="1" applyBorder="1" applyAlignment="1">
      <alignment/>
    </xf>
    <xf numFmtId="0" fontId="2" fillId="32" borderId="0" xfId="0" applyFont="1" applyFill="1" applyAlignment="1">
      <alignment horizontal="center"/>
    </xf>
    <xf numFmtId="190" fontId="8" fillId="0" borderId="0" xfId="0" applyNumberFormat="1" applyFont="1" applyBorder="1" applyAlignment="1">
      <alignment horizontal="right"/>
    </xf>
    <xf numFmtId="190" fontId="8" fillId="0" borderId="0" xfId="0" applyNumberFormat="1" applyFont="1" applyFill="1" applyBorder="1" applyAlignment="1">
      <alignment horizontal="right"/>
    </xf>
    <xf numFmtId="0" fontId="11" fillId="32" borderId="10" xfId="0" applyFont="1" applyFill="1" applyBorder="1" applyAlignment="1">
      <alignment horizontal="distributed"/>
    </xf>
    <xf numFmtId="0" fontId="6" fillId="0" borderId="0" xfId="0" applyFont="1" applyAlignment="1">
      <alignment horizontal="center" shrinkToFit="1"/>
    </xf>
    <xf numFmtId="0" fontId="7" fillId="32" borderId="18" xfId="0" applyFont="1" applyFill="1" applyBorder="1" applyAlignment="1">
      <alignment horizontal="center" vertical="center" shrinkToFit="1"/>
    </xf>
    <xf numFmtId="0" fontId="7" fillId="32" borderId="25" xfId="0" applyFont="1" applyFill="1" applyBorder="1" applyAlignment="1">
      <alignment horizontal="center" vertical="center" shrinkToFit="1"/>
    </xf>
    <xf numFmtId="41" fontId="8" fillId="32" borderId="26" xfId="0" applyNumberFormat="1" applyFont="1" applyFill="1" applyBorder="1" applyAlignment="1">
      <alignment vertical="center"/>
    </xf>
    <xf numFmtId="41" fontId="8" fillId="32" borderId="24" xfId="0" applyNumberFormat="1" applyFont="1" applyFill="1" applyBorder="1" applyAlignment="1">
      <alignment vertical="center"/>
    </xf>
    <xf numFmtId="41" fontId="8" fillId="32" borderId="26" xfId="0" applyNumberFormat="1" applyFont="1" applyFill="1" applyBorder="1" applyAlignment="1">
      <alignment horizontal="right" vertical="center"/>
    </xf>
    <xf numFmtId="41" fontId="8" fillId="32" borderId="27" xfId="0" applyNumberFormat="1" applyFont="1" applyFill="1" applyBorder="1" applyAlignment="1">
      <alignment horizontal="right" vertical="center"/>
    </xf>
    <xf numFmtId="41" fontId="8" fillId="32" borderId="24" xfId="0" applyNumberFormat="1" applyFont="1" applyFill="1" applyBorder="1" applyAlignment="1">
      <alignment horizontal="right" vertical="center"/>
    </xf>
    <xf numFmtId="41" fontId="8" fillId="32" borderId="13" xfId="0" applyNumberFormat="1" applyFont="1" applyFill="1" applyBorder="1" applyAlignment="1">
      <alignment vertical="center"/>
    </xf>
    <xf numFmtId="41" fontId="8" fillId="32" borderId="0" xfId="0" applyNumberFormat="1" applyFont="1" applyFill="1" applyBorder="1" applyAlignment="1">
      <alignment vertical="center"/>
    </xf>
    <xf numFmtId="41" fontId="8" fillId="32" borderId="13" xfId="0" applyNumberFormat="1" applyFont="1" applyFill="1" applyBorder="1" applyAlignment="1">
      <alignment horizontal="right" vertical="center"/>
    </xf>
    <xf numFmtId="41" fontId="8" fillId="32" borderId="12" xfId="0" applyNumberFormat="1" applyFont="1" applyFill="1" applyBorder="1" applyAlignment="1">
      <alignment horizontal="right" vertical="center"/>
    </xf>
    <xf numFmtId="41" fontId="8" fillId="32" borderId="0" xfId="0" applyNumberFormat="1" applyFont="1" applyFill="1" applyBorder="1" applyAlignment="1">
      <alignment horizontal="right" vertical="center"/>
    </xf>
    <xf numFmtId="41" fontId="8" fillId="32" borderId="12" xfId="0" applyNumberFormat="1" applyFont="1" applyFill="1" applyBorder="1" applyAlignment="1">
      <alignment vertical="center"/>
    </xf>
    <xf numFmtId="0" fontId="16" fillId="0" borderId="10" xfId="0" applyFont="1" applyBorder="1" applyAlignment="1">
      <alignment vertical="top"/>
    </xf>
    <xf numFmtId="0" fontId="16" fillId="0" borderId="0" xfId="0" applyFont="1" applyAlignment="1">
      <alignment/>
    </xf>
    <xf numFmtId="0" fontId="7" fillId="0" borderId="0" xfId="0" applyFont="1" applyBorder="1" applyAlignment="1">
      <alignment horizontal="center" shrinkToFit="1"/>
    </xf>
    <xf numFmtId="0" fontId="16" fillId="32" borderId="0" xfId="0" applyFont="1" applyFill="1" applyAlignment="1">
      <alignment/>
    </xf>
    <xf numFmtId="0" fontId="16" fillId="32" borderId="0" xfId="0" applyFont="1" applyFill="1" applyAlignment="1">
      <alignment vertical="center"/>
    </xf>
    <xf numFmtId="0" fontId="2" fillId="33" borderId="0" xfId="0" applyFont="1" applyFill="1" applyAlignment="1">
      <alignment/>
    </xf>
    <xf numFmtId="0" fontId="0" fillId="32" borderId="0" xfId="0" applyFont="1" applyFill="1" applyBorder="1" applyAlignment="1">
      <alignment horizontal="center" vertical="center" textRotation="255" wrapText="1"/>
    </xf>
    <xf numFmtId="0" fontId="0" fillId="32" borderId="0" xfId="0" applyFont="1" applyFill="1" applyBorder="1" applyAlignment="1">
      <alignment vertical="distributed" textRotation="255" wrapText="1"/>
    </xf>
    <xf numFmtId="0" fontId="2" fillId="0" borderId="0" xfId="0" applyFont="1" applyAlignment="1">
      <alignment horizontal="right" vertical="center"/>
    </xf>
    <xf numFmtId="0" fontId="2" fillId="32" borderId="0" xfId="0" applyFont="1" applyFill="1" applyAlignment="1">
      <alignment horizontal="right" vertical="top"/>
    </xf>
    <xf numFmtId="41" fontId="8" fillId="0" borderId="13" xfId="0" applyNumberFormat="1" applyFont="1" applyBorder="1" applyAlignment="1">
      <alignment/>
    </xf>
    <xf numFmtId="41" fontId="8" fillId="0" borderId="13" xfId="48" applyNumberFormat="1" applyFont="1" applyFill="1" applyBorder="1" applyAlignment="1">
      <alignment/>
    </xf>
    <xf numFmtId="0" fontId="2" fillId="0" borderId="0" xfId="0" applyFont="1" applyFill="1" applyBorder="1" applyAlignment="1">
      <alignment/>
    </xf>
    <xf numFmtId="3" fontId="2" fillId="34" borderId="0" xfId="0" applyNumberFormat="1" applyFont="1" applyFill="1" applyAlignment="1">
      <alignment/>
    </xf>
    <xf numFmtId="41" fontId="8" fillId="0" borderId="0" xfId="48" applyNumberFormat="1" applyFont="1" applyFill="1" applyBorder="1" applyAlignment="1">
      <alignment/>
    </xf>
    <xf numFmtId="0" fontId="53" fillId="0" borderId="0" xfId="0" applyFont="1" applyFill="1" applyAlignment="1">
      <alignment horizontal="right"/>
    </xf>
    <xf numFmtId="3" fontId="2" fillId="0" borderId="0" xfId="0" applyNumberFormat="1" applyFont="1" applyAlignment="1">
      <alignment/>
    </xf>
    <xf numFmtId="38" fontId="54" fillId="0" borderId="13" xfId="48" applyFont="1" applyFill="1" applyBorder="1" applyAlignment="1">
      <alignment/>
    </xf>
    <xf numFmtId="38" fontId="54" fillId="0" borderId="0" xfId="48" applyFont="1" applyFill="1" applyBorder="1" applyAlignment="1">
      <alignment/>
    </xf>
    <xf numFmtId="0" fontId="2" fillId="0" borderId="10" xfId="0" applyFont="1" applyBorder="1" applyAlignment="1">
      <alignment horizontal="center"/>
    </xf>
    <xf numFmtId="0" fontId="2" fillId="32" borderId="0" xfId="0" applyFont="1" applyFill="1" applyBorder="1" applyAlignment="1">
      <alignment horizontal="center" wrapText="1"/>
    </xf>
    <xf numFmtId="0" fontId="7" fillId="32" borderId="11" xfId="0" applyFont="1" applyFill="1" applyBorder="1" applyAlignment="1">
      <alignment horizontal="left" shrinkToFit="1"/>
    </xf>
    <xf numFmtId="0" fontId="7" fillId="32" borderId="12" xfId="0" applyFont="1" applyFill="1" applyBorder="1" applyAlignment="1">
      <alignment horizontal="left" shrinkToFit="1"/>
    </xf>
    <xf numFmtId="0" fontId="7" fillId="32" borderId="23" xfId="0" applyFont="1" applyFill="1" applyBorder="1" applyAlignment="1">
      <alignment horizontal="left" shrinkToFit="1"/>
    </xf>
    <xf numFmtId="0" fontId="7" fillId="32" borderId="16" xfId="0" applyFont="1" applyFill="1" applyBorder="1" applyAlignment="1">
      <alignment horizontal="left" shrinkToFit="1"/>
    </xf>
    <xf numFmtId="0" fontId="7" fillId="32" borderId="28" xfId="0" applyFont="1" applyFill="1" applyBorder="1" applyAlignment="1">
      <alignment horizontal="center" wrapText="1"/>
    </xf>
    <xf numFmtId="0" fontId="7" fillId="32" borderId="29" xfId="0" applyFont="1" applyFill="1" applyBorder="1" applyAlignment="1">
      <alignment horizontal="center" wrapText="1"/>
    </xf>
    <xf numFmtId="0" fontId="7" fillId="32" borderId="30" xfId="0" applyFont="1" applyFill="1" applyBorder="1" applyAlignment="1">
      <alignment horizontal="left" shrinkToFit="1"/>
    </xf>
    <xf numFmtId="0" fontId="7" fillId="32" borderId="25" xfId="0" applyFont="1" applyFill="1" applyBorder="1" applyAlignment="1">
      <alignment horizontal="left" shrinkToFit="1"/>
    </xf>
    <xf numFmtId="0" fontId="7" fillId="32" borderId="30" xfId="0" applyFont="1" applyFill="1" applyBorder="1" applyAlignment="1">
      <alignment shrinkToFit="1"/>
    </xf>
    <xf numFmtId="0" fontId="7" fillId="32" borderId="25" xfId="0" applyFont="1" applyFill="1" applyBorder="1" applyAlignment="1">
      <alignment shrinkToFit="1"/>
    </xf>
    <xf numFmtId="0" fontId="7" fillId="0" borderId="31" xfId="0" applyFont="1" applyBorder="1" applyAlignment="1">
      <alignment horizontal="distributed" vertical="center"/>
    </xf>
    <xf numFmtId="0" fontId="7" fillId="0" borderId="14" xfId="0" applyFont="1" applyBorder="1" applyAlignment="1">
      <alignment horizontal="distributed" vertical="center"/>
    </xf>
    <xf numFmtId="0" fontId="7" fillId="0" borderId="32"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33" xfId="0" applyFont="1" applyBorder="1" applyAlignment="1">
      <alignment horizontal="distributed" vertical="center"/>
    </xf>
    <xf numFmtId="0" fontId="7" fillId="0" borderId="31" xfId="0" applyFont="1" applyBorder="1" applyAlignment="1">
      <alignment vertical="center" shrinkToFit="1"/>
    </xf>
    <xf numFmtId="0" fontId="7" fillId="0" borderId="34" xfId="0" applyFont="1" applyBorder="1" applyAlignment="1">
      <alignment vertical="center" shrinkToFit="1"/>
    </xf>
    <xf numFmtId="0" fontId="6" fillId="0" borderId="33" xfId="0" applyFont="1" applyBorder="1" applyAlignment="1">
      <alignment horizontal="distributed" vertical="center"/>
    </xf>
    <xf numFmtId="0" fontId="7" fillId="0" borderId="2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2" fillId="0" borderId="0" xfId="0" applyFont="1" applyAlignment="1">
      <alignment horizontal="right"/>
    </xf>
    <xf numFmtId="0" fontId="2" fillId="0" borderId="10" xfId="0" applyFont="1" applyBorder="1" applyAlignment="1">
      <alignment horizontal="right"/>
    </xf>
    <xf numFmtId="0" fontId="7" fillId="0" borderId="34" xfId="0" applyFont="1" applyBorder="1" applyAlignment="1">
      <alignment horizontal="distributed" vertical="center"/>
    </xf>
    <xf numFmtId="0" fontId="7" fillId="0" borderId="26" xfId="0" applyFont="1" applyBorder="1" applyAlignment="1">
      <alignment horizontal="distributed" vertical="center"/>
    </xf>
    <xf numFmtId="0" fontId="7" fillId="0" borderId="13" xfId="0" applyFont="1" applyBorder="1" applyAlignment="1">
      <alignment horizontal="distributed" vertical="center"/>
    </xf>
    <xf numFmtId="0" fontId="7" fillId="0" borderId="19" xfId="0" applyFont="1" applyBorder="1" applyAlignment="1">
      <alignment horizontal="distributed" vertical="center"/>
    </xf>
    <xf numFmtId="0" fontId="7" fillId="0" borderId="35" xfId="0" applyFont="1" applyBorder="1" applyAlignment="1">
      <alignment horizontal="distributed" vertical="center"/>
    </xf>
    <xf numFmtId="0" fontId="7" fillId="0" borderId="2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6"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35"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32" borderId="22" xfId="0" applyFont="1" applyFill="1" applyBorder="1" applyAlignment="1">
      <alignment horizontal="center" vertical="center" wrapText="1"/>
    </xf>
    <xf numFmtId="0" fontId="7" fillId="32" borderId="11" xfId="0" applyFont="1" applyFill="1" applyBorder="1" applyAlignment="1">
      <alignment horizontal="center"/>
    </xf>
    <xf numFmtId="0" fontId="7" fillId="32" borderId="23" xfId="0" applyFont="1" applyFill="1" applyBorder="1" applyAlignment="1">
      <alignment horizontal="center"/>
    </xf>
    <xf numFmtId="0" fontId="7" fillId="32" borderId="32" xfId="0" applyFont="1" applyFill="1" applyBorder="1" applyAlignment="1">
      <alignment horizontal="left" shrinkToFit="1"/>
    </xf>
    <xf numFmtId="0" fontId="7" fillId="32" borderId="27" xfId="0" applyFont="1" applyFill="1" applyBorder="1" applyAlignment="1">
      <alignment horizontal="left" shrinkToFit="1"/>
    </xf>
    <xf numFmtId="0" fontId="7" fillId="32" borderId="24" xfId="0" applyFont="1" applyFill="1" applyBorder="1" applyAlignment="1">
      <alignment shrinkToFit="1"/>
    </xf>
    <xf numFmtId="0" fontId="7" fillId="32" borderId="18" xfId="0" applyFont="1" applyFill="1" applyBorder="1" applyAlignment="1">
      <alignment shrinkToFit="1"/>
    </xf>
    <xf numFmtId="0" fontId="7" fillId="32" borderId="32" xfId="0" applyFont="1" applyFill="1" applyBorder="1" applyAlignment="1">
      <alignment shrinkToFit="1"/>
    </xf>
    <xf numFmtId="0" fontId="7" fillId="32" borderId="27" xfId="0" applyFont="1" applyFill="1" applyBorder="1" applyAlignment="1">
      <alignment shrinkToFit="1"/>
    </xf>
    <xf numFmtId="0" fontId="7" fillId="32" borderId="23" xfId="0" applyFont="1" applyFill="1" applyBorder="1" applyAlignment="1">
      <alignment shrinkToFit="1"/>
    </xf>
    <xf numFmtId="0" fontId="7" fillId="32" borderId="16" xfId="0" applyFont="1" applyFill="1" applyBorder="1" applyAlignment="1">
      <alignment shrinkToFit="1"/>
    </xf>
    <xf numFmtId="0" fontId="7" fillId="32" borderId="11" xfId="0" applyFont="1" applyFill="1" applyBorder="1" applyAlignment="1">
      <alignment shrinkToFit="1"/>
    </xf>
    <xf numFmtId="0" fontId="7" fillId="32" borderId="12" xfId="0" applyFont="1" applyFill="1" applyBorder="1" applyAlignment="1">
      <alignment shrinkToFit="1"/>
    </xf>
    <xf numFmtId="0" fontId="7" fillId="32" borderId="35" xfId="0" applyFont="1" applyFill="1" applyBorder="1" applyAlignment="1">
      <alignment horizontal="distributed" vertical="center"/>
    </xf>
    <xf numFmtId="0" fontId="7" fillId="32" borderId="13" xfId="0" applyFont="1" applyFill="1" applyBorder="1" applyAlignment="1">
      <alignment horizontal="distributed" vertical="center"/>
    </xf>
    <xf numFmtId="0" fontId="7" fillId="32" borderId="19" xfId="0" applyFont="1" applyFill="1" applyBorder="1" applyAlignment="1">
      <alignment horizontal="distributed" vertical="center"/>
    </xf>
    <xf numFmtId="0" fontId="12" fillId="32" borderId="26" xfId="0" applyFont="1" applyFill="1" applyBorder="1" applyAlignment="1">
      <alignment horizontal="distributed" vertical="center"/>
    </xf>
    <xf numFmtId="0" fontId="6" fillId="32" borderId="13" xfId="0" applyFont="1" applyFill="1" applyBorder="1" applyAlignment="1">
      <alignment/>
    </xf>
    <xf numFmtId="0" fontId="6" fillId="32" borderId="19" xfId="0" applyFont="1" applyFill="1" applyBorder="1" applyAlignment="1">
      <alignment/>
    </xf>
    <xf numFmtId="0" fontId="6" fillId="0" borderId="26"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9" xfId="0" applyFont="1" applyBorder="1" applyAlignment="1">
      <alignment horizontal="justify" vertical="center" wrapText="1"/>
    </xf>
    <xf numFmtId="0" fontId="7" fillId="0" borderId="22" xfId="0" applyFont="1" applyBorder="1" applyAlignment="1">
      <alignment horizontal="distributed" vertical="center"/>
    </xf>
    <xf numFmtId="0" fontId="7" fillId="0" borderId="11" xfId="0" applyFont="1" applyBorder="1" applyAlignment="1">
      <alignment horizontal="distributed" vertical="center"/>
    </xf>
    <xf numFmtId="0" fontId="7" fillId="0" borderId="23" xfId="0" applyFont="1" applyBorder="1" applyAlignment="1">
      <alignment horizontal="distributed"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32" borderId="31" xfId="0" applyFont="1" applyFill="1" applyBorder="1" applyAlignment="1">
      <alignment horizontal="center"/>
    </xf>
    <xf numFmtId="0" fontId="7" fillId="32" borderId="14" xfId="0" applyFont="1" applyFill="1" applyBorder="1" applyAlignment="1">
      <alignment/>
    </xf>
    <xf numFmtId="0" fontId="7" fillId="32" borderId="34" xfId="0" applyFont="1" applyFill="1" applyBorder="1" applyAlignment="1">
      <alignment/>
    </xf>
    <xf numFmtId="0" fontId="7" fillId="32" borderId="14" xfId="0" applyFont="1" applyFill="1" applyBorder="1" applyAlignment="1">
      <alignment horizontal="center"/>
    </xf>
    <xf numFmtId="0" fontId="7" fillId="32" borderId="34" xfId="0" applyFont="1" applyFill="1" applyBorder="1" applyAlignment="1">
      <alignment horizontal="center"/>
    </xf>
    <xf numFmtId="0" fontId="12" fillId="32" borderId="26" xfId="0" applyFont="1" applyFill="1" applyBorder="1" applyAlignment="1">
      <alignment horizontal="justify" vertical="center"/>
    </xf>
    <xf numFmtId="0" fontId="6" fillId="32" borderId="13" xfId="0" applyFont="1" applyFill="1" applyBorder="1" applyAlignment="1">
      <alignment horizontal="justify"/>
    </xf>
    <xf numFmtId="0" fontId="6" fillId="32" borderId="19" xfId="0" applyFont="1" applyFill="1" applyBorder="1" applyAlignment="1">
      <alignment horizontal="justify"/>
    </xf>
    <xf numFmtId="0" fontId="7" fillId="0" borderId="26" xfId="0" applyFont="1" applyBorder="1" applyAlignment="1">
      <alignment horizontal="center" vertical="center"/>
    </xf>
    <xf numFmtId="0" fontId="7" fillId="0" borderId="20" xfId="0" applyFont="1" applyBorder="1" applyAlignment="1">
      <alignment horizontal="center"/>
    </xf>
    <xf numFmtId="0" fontId="7" fillId="0" borderId="30" xfId="0" applyFont="1" applyBorder="1" applyAlignment="1">
      <alignment horizontal="center"/>
    </xf>
    <xf numFmtId="0" fontId="7" fillId="0" borderId="25" xfId="0" applyFont="1" applyBorder="1" applyAlignment="1">
      <alignment horizontal="center"/>
    </xf>
    <xf numFmtId="0" fontId="7" fillId="32" borderId="35" xfId="0" applyFont="1" applyFill="1" applyBorder="1" applyAlignment="1">
      <alignment horizontal="center" vertical="center"/>
    </xf>
    <xf numFmtId="0" fontId="7" fillId="32" borderId="19" xfId="0" applyFont="1" applyFill="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32" borderId="31" xfId="0" applyFont="1" applyFill="1" applyBorder="1" applyAlignment="1">
      <alignment horizontal="distributed" vertical="center"/>
    </xf>
    <xf numFmtId="0" fontId="7" fillId="32" borderId="14" xfId="0" applyFont="1" applyFill="1" applyBorder="1" applyAlignment="1">
      <alignment horizontal="distributed" vertical="center"/>
    </xf>
    <xf numFmtId="0" fontId="7" fillId="32" borderId="34" xfId="0" applyFont="1" applyFill="1" applyBorder="1" applyAlignment="1">
      <alignment horizontal="distributed" vertical="center"/>
    </xf>
    <xf numFmtId="0" fontId="2" fillId="32" borderId="0" xfId="0" applyFont="1" applyFill="1" applyBorder="1" applyAlignment="1">
      <alignment horizontal="left"/>
    </xf>
    <xf numFmtId="0" fontId="7" fillId="32" borderId="36" xfId="0" applyFont="1" applyFill="1" applyBorder="1" applyAlignment="1">
      <alignment horizontal="center" vertical="center"/>
    </xf>
    <xf numFmtId="0" fontId="7" fillId="32" borderId="16" xfId="0" applyFont="1" applyFill="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6" fillId="32" borderId="32" xfId="0" applyFont="1" applyFill="1" applyBorder="1" applyAlignment="1">
      <alignment horizontal="center" vertical="center"/>
    </xf>
    <xf numFmtId="0" fontId="6" fillId="32" borderId="27"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16" xfId="0" applyFont="1" applyFill="1" applyBorder="1" applyAlignment="1">
      <alignment horizontal="center" vertical="center"/>
    </xf>
    <xf numFmtId="41" fontId="10" fillId="32" borderId="13" xfId="0" applyNumberFormat="1" applyFont="1" applyFill="1" applyBorder="1" applyAlignment="1">
      <alignment horizontal="right"/>
    </xf>
    <xf numFmtId="0" fontId="6" fillId="32" borderId="21"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12" xfId="0" applyFont="1" applyFill="1" applyBorder="1" applyAlignment="1">
      <alignment horizontal="center"/>
    </xf>
    <xf numFmtId="0" fontId="6" fillId="32" borderId="11" xfId="0" applyFont="1" applyFill="1" applyBorder="1" applyAlignment="1">
      <alignment horizontal="center"/>
    </xf>
    <xf numFmtId="0" fontId="6" fillId="32" borderId="23" xfId="0" applyFont="1" applyFill="1" applyBorder="1" applyAlignment="1">
      <alignment horizontal="center"/>
    </xf>
    <xf numFmtId="0" fontId="6" fillId="32" borderId="16" xfId="0" applyFont="1" applyFill="1" applyBorder="1" applyAlignment="1">
      <alignment horizontal="center"/>
    </xf>
    <xf numFmtId="0" fontId="6" fillId="32" borderId="32" xfId="0" applyFont="1" applyFill="1" applyBorder="1" applyAlignment="1">
      <alignment horizontal="center"/>
    </xf>
    <xf numFmtId="0" fontId="6" fillId="32" borderId="27" xfId="0" applyFont="1" applyFill="1" applyBorder="1" applyAlignment="1">
      <alignment horizontal="center"/>
    </xf>
    <xf numFmtId="0" fontId="6" fillId="32" borderId="24" xfId="0" applyFont="1" applyFill="1" applyBorder="1" applyAlignment="1">
      <alignment horizontal="center"/>
    </xf>
    <xf numFmtId="0" fontId="6" fillId="32" borderId="20" xfId="0" applyFont="1" applyFill="1" applyBorder="1" applyAlignment="1">
      <alignment horizontal="center"/>
    </xf>
    <xf numFmtId="0" fontId="6" fillId="32" borderId="30" xfId="0" applyFont="1" applyFill="1" applyBorder="1" applyAlignment="1">
      <alignment horizontal="center"/>
    </xf>
    <xf numFmtId="38" fontId="10" fillId="32" borderId="13" xfId="48" applyFont="1" applyFill="1" applyBorder="1" applyAlignment="1">
      <alignment horizontal="right"/>
    </xf>
    <xf numFmtId="41" fontId="10" fillId="32" borderId="13" xfId="48" applyNumberFormat="1" applyFont="1" applyFill="1" applyBorder="1" applyAlignment="1">
      <alignment horizontal="right"/>
    </xf>
    <xf numFmtId="0" fontId="7" fillId="32" borderId="19" xfId="0" applyFont="1" applyFill="1" applyBorder="1" applyAlignment="1">
      <alignment horizontal="center"/>
    </xf>
    <xf numFmtId="0" fontId="6" fillId="32" borderId="22" xfId="0" applyFont="1" applyFill="1" applyBorder="1" applyAlignment="1">
      <alignment horizontal="center" vertical="center"/>
    </xf>
    <xf numFmtId="0" fontId="6" fillId="32" borderId="17" xfId="0" applyFont="1" applyFill="1" applyBorder="1" applyAlignment="1">
      <alignment horizontal="center"/>
    </xf>
    <xf numFmtId="0" fontId="6" fillId="32" borderId="36" xfId="0" applyFont="1" applyFill="1" applyBorder="1" applyAlignment="1">
      <alignment horizontal="center"/>
    </xf>
    <xf numFmtId="0" fontId="6" fillId="32" borderId="0" xfId="0" applyFont="1" applyFill="1" applyBorder="1" applyAlignment="1">
      <alignment horizontal="center"/>
    </xf>
    <xf numFmtId="0" fontId="7" fillId="32" borderId="36" xfId="0" applyFont="1" applyFill="1" applyBorder="1" applyAlignment="1">
      <alignment horizontal="center"/>
    </xf>
    <xf numFmtId="0" fontId="7" fillId="32" borderId="35" xfId="0" applyFont="1" applyFill="1" applyBorder="1" applyAlignment="1">
      <alignment horizontal="center"/>
    </xf>
    <xf numFmtId="0" fontId="7" fillId="32" borderId="16" xfId="0" applyFont="1" applyFill="1" applyBorder="1" applyAlignment="1">
      <alignment horizontal="center"/>
    </xf>
    <xf numFmtId="49" fontId="6" fillId="32" borderId="12" xfId="0" applyNumberFormat="1" applyFont="1" applyFill="1" applyBorder="1" applyAlignment="1">
      <alignment horizontal="center"/>
    </xf>
    <xf numFmtId="49" fontId="6" fillId="32" borderId="13" xfId="0" applyNumberFormat="1" applyFont="1" applyFill="1" applyBorder="1" applyAlignment="1">
      <alignment horizontal="center"/>
    </xf>
    <xf numFmtId="0" fontId="6" fillId="32" borderId="17" xfId="0" applyFont="1" applyFill="1" applyBorder="1" applyAlignment="1">
      <alignment horizontal="center" vertical="center"/>
    </xf>
    <xf numFmtId="49" fontId="12" fillId="32" borderId="12" xfId="0" applyNumberFormat="1" applyFont="1" applyFill="1" applyBorder="1" applyAlignment="1">
      <alignment horizontal="center"/>
    </xf>
    <xf numFmtId="49" fontId="12" fillId="32" borderId="13" xfId="0" applyNumberFormat="1" applyFont="1" applyFill="1" applyBorder="1" applyAlignment="1">
      <alignment horizontal="center"/>
    </xf>
    <xf numFmtId="0" fontId="6" fillId="32" borderId="36" xfId="0" applyFont="1" applyFill="1" applyBorder="1" applyAlignment="1">
      <alignment horizontal="center" vertical="center"/>
    </xf>
    <xf numFmtId="0" fontId="6" fillId="32" borderId="12" xfId="0" applyFont="1" applyFill="1" applyBorder="1" applyAlignment="1">
      <alignment horizontal="center" vertical="center"/>
    </xf>
    <xf numFmtId="0" fontId="7" fillId="32" borderId="33" xfId="0" applyFont="1" applyFill="1" applyBorder="1" applyAlignment="1">
      <alignment horizontal="center"/>
    </xf>
    <xf numFmtId="0" fontId="7" fillId="32" borderId="12" xfId="0" applyFont="1" applyFill="1" applyBorder="1" applyAlignment="1">
      <alignment horizontal="distributed"/>
    </xf>
    <xf numFmtId="0" fontId="7" fillId="32" borderId="13" xfId="0" applyFont="1" applyFill="1" applyBorder="1" applyAlignment="1">
      <alignment horizontal="distributed"/>
    </xf>
    <xf numFmtId="0" fontId="6" fillId="32" borderId="15" xfId="0" applyFont="1" applyFill="1" applyBorder="1" applyAlignment="1">
      <alignment horizontal="distributed"/>
    </xf>
    <xf numFmtId="0" fontId="6" fillId="32" borderId="37" xfId="0" applyFont="1" applyFill="1" applyBorder="1" applyAlignment="1">
      <alignment horizontal="distributed"/>
    </xf>
    <xf numFmtId="0" fontId="11" fillId="32" borderId="12" xfId="0" applyFont="1" applyFill="1" applyBorder="1" applyAlignment="1">
      <alignment horizontal="center" shrinkToFit="1"/>
    </xf>
    <xf numFmtId="0" fontId="11" fillId="32" borderId="13" xfId="0" applyFont="1" applyFill="1" applyBorder="1" applyAlignment="1">
      <alignment horizontal="center" shrinkToFit="1"/>
    </xf>
    <xf numFmtId="0" fontId="2" fillId="32" borderId="0" xfId="0" applyFont="1" applyFill="1" applyAlignment="1">
      <alignment/>
    </xf>
    <xf numFmtId="41" fontId="10" fillId="0" borderId="13" xfId="0" applyNumberFormat="1" applyFont="1" applyFill="1" applyBorder="1" applyAlignment="1">
      <alignment horizontal="right"/>
    </xf>
    <xf numFmtId="41" fontId="10" fillId="32" borderId="11" xfId="48" applyNumberFormat="1" applyFont="1" applyFill="1" applyBorder="1" applyAlignment="1">
      <alignment horizontal="right"/>
    </xf>
    <xf numFmtId="41" fontId="10" fillId="32" borderId="11" xfId="0" applyNumberFormat="1" applyFont="1" applyFill="1" applyBorder="1" applyAlignment="1">
      <alignment horizontal="right"/>
    </xf>
    <xf numFmtId="0" fontId="7" fillId="32" borderId="36" xfId="0" applyFont="1" applyFill="1" applyBorder="1" applyAlignment="1">
      <alignment horizontal="right"/>
    </xf>
    <xf numFmtId="0" fontId="7" fillId="32" borderId="35" xfId="0" applyFont="1" applyFill="1" applyBorder="1" applyAlignment="1">
      <alignment horizontal="right"/>
    </xf>
    <xf numFmtId="0" fontId="7" fillId="32" borderId="33" xfId="0" applyFont="1" applyFill="1" applyBorder="1" applyAlignment="1">
      <alignment horizontal="distributed" vertical="center"/>
    </xf>
    <xf numFmtId="0" fontId="7" fillId="32" borderId="16" xfId="0" applyFont="1" applyFill="1" applyBorder="1" applyAlignment="1">
      <alignment horizontal="left"/>
    </xf>
    <xf numFmtId="0" fontId="7" fillId="32" borderId="19" xfId="0" applyFont="1" applyFill="1" applyBorder="1" applyAlignment="1">
      <alignment horizontal="left"/>
    </xf>
    <xf numFmtId="0" fontId="7" fillId="32" borderId="12" xfId="0" applyFont="1" applyFill="1" applyBorder="1" applyAlignment="1">
      <alignment/>
    </xf>
    <xf numFmtId="0" fontId="7" fillId="32" borderId="13" xfId="0" applyFont="1" applyFill="1" applyBorder="1" applyAlignment="1">
      <alignment/>
    </xf>
    <xf numFmtId="0" fontId="7" fillId="32" borderId="13" xfId="0" applyFont="1" applyFill="1" applyBorder="1" applyAlignment="1">
      <alignment horizontal="distributed" vertical="center" wrapText="1"/>
    </xf>
    <xf numFmtId="0" fontId="7" fillId="32" borderId="19" xfId="0" applyFont="1" applyFill="1" applyBorder="1" applyAlignment="1">
      <alignment horizontal="distributed" vertical="center" wrapText="1"/>
    </xf>
    <xf numFmtId="0" fontId="7" fillId="32" borderId="13" xfId="0" applyFont="1" applyFill="1" applyBorder="1" applyAlignment="1">
      <alignment horizontal="center" vertical="center"/>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11"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0" fontId="7" fillId="32" borderId="15" xfId="0" applyFont="1" applyFill="1" applyBorder="1" applyAlignment="1">
      <alignment horizontal="distributed"/>
    </xf>
    <xf numFmtId="0" fontId="7" fillId="32" borderId="37" xfId="0" applyFont="1" applyFill="1" applyBorder="1" applyAlignment="1">
      <alignment horizontal="distributed"/>
    </xf>
    <xf numFmtId="0" fontId="7" fillId="32" borderId="0" xfId="0" applyFont="1" applyFill="1" applyBorder="1" applyAlignment="1">
      <alignment horizontal="distributed"/>
    </xf>
    <xf numFmtId="41" fontId="10" fillId="0" borderId="11" xfId="0" applyNumberFormat="1" applyFont="1" applyFill="1" applyBorder="1" applyAlignment="1">
      <alignment horizontal="right"/>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22"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36" xfId="0" applyFont="1" applyFill="1" applyBorder="1" applyAlignment="1">
      <alignment horizontal="left" vertical="center"/>
    </xf>
    <xf numFmtId="0" fontId="7" fillId="32" borderId="35" xfId="0" applyFont="1" applyFill="1" applyBorder="1" applyAlignment="1">
      <alignment horizontal="center" vertical="center" wrapText="1"/>
    </xf>
    <xf numFmtId="0" fontId="7" fillId="0" borderId="22" xfId="0" applyFont="1" applyBorder="1" applyAlignment="1">
      <alignment horizontal="distributed" vertical="center"/>
    </xf>
    <xf numFmtId="0" fontId="7" fillId="0" borderId="36" xfId="0" applyFont="1" applyBorder="1" applyAlignment="1">
      <alignment horizontal="distributed" vertical="center"/>
    </xf>
    <xf numFmtId="0" fontId="7" fillId="0" borderId="23" xfId="0" applyFont="1" applyBorder="1" applyAlignment="1">
      <alignment horizontal="distributed" vertical="center"/>
    </xf>
    <xf numFmtId="0" fontId="7" fillId="0" borderId="16" xfId="0" applyFont="1" applyBorder="1" applyAlignment="1">
      <alignment horizontal="distributed" vertical="center"/>
    </xf>
    <xf numFmtId="187" fontId="8" fillId="0" borderId="32" xfId="48" applyNumberFormat="1" applyFont="1" applyFill="1" applyBorder="1" applyAlignment="1">
      <alignment horizontal="right"/>
    </xf>
    <xf numFmtId="187" fontId="8" fillId="0" borderId="27" xfId="0" applyNumberFormat="1" applyFont="1" applyFill="1" applyBorder="1" applyAlignment="1">
      <alignment horizontal="right"/>
    </xf>
    <xf numFmtId="187" fontId="8" fillId="0" borderId="11" xfId="48" applyNumberFormat="1" applyFont="1" applyFill="1" applyBorder="1" applyAlignment="1">
      <alignment horizontal="right"/>
    </xf>
    <xf numFmtId="187" fontId="8" fillId="0" borderId="11" xfId="48" applyNumberFormat="1" applyFont="1" applyFill="1" applyBorder="1" applyAlignment="1">
      <alignment horizontal="center"/>
    </xf>
    <xf numFmtId="187" fontId="8" fillId="0" borderId="12" xfId="48" applyNumberFormat="1" applyFont="1" applyFill="1" applyBorder="1" applyAlignment="1">
      <alignment horizontal="center"/>
    </xf>
    <xf numFmtId="187" fontId="8" fillId="0" borderId="11" xfId="48" applyNumberFormat="1" applyFont="1" applyFill="1" applyBorder="1" applyAlignment="1">
      <alignment horizontal="right"/>
    </xf>
    <xf numFmtId="187" fontId="8" fillId="0" borderId="12" xfId="48" applyNumberFormat="1" applyFont="1" applyFill="1" applyBorder="1" applyAlignment="1">
      <alignment horizontal="right"/>
    </xf>
    <xf numFmtId="187" fontId="8" fillId="0" borderId="12" xfId="0" applyNumberFormat="1" applyFont="1" applyFill="1" applyBorder="1" applyAlignment="1">
      <alignment horizontal="right"/>
    </xf>
    <xf numFmtId="41" fontId="8" fillId="0" borderId="37" xfId="48" applyNumberFormat="1" applyFont="1" applyFill="1" applyBorder="1" applyAlignment="1">
      <alignment horizontal="right"/>
    </xf>
    <xf numFmtId="187" fontId="8" fillId="0" borderId="38" xfId="48" applyNumberFormat="1" applyFont="1" applyFill="1" applyBorder="1" applyAlignment="1">
      <alignment horizontal="right"/>
    </xf>
    <xf numFmtId="187" fontId="8" fillId="0" borderId="15" xfId="48" applyNumberFormat="1" applyFont="1" applyFill="1" applyBorder="1" applyAlignment="1">
      <alignment horizontal="right"/>
    </xf>
    <xf numFmtId="41" fontId="8" fillId="0" borderId="38" xfId="48" applyNumberFormat="1" applyFont="1" applyFill="1" applyBorder="1" applyAlignment="1">
      <alignment horizontal="right"/>
    </xf>
    <xf numFmtId="187" fontId="8" fillId="0" borderId="38" xfId="48" applyNumberFormat="1" applyFont="1" applyFill="1" applyBorder="1" applyAlignment="1">
      <alignment horizontal="right"/>
    </xf>
    <xf numFmtId="41" fontId="8" fillId="0" borderId="13" xfId="0" applyNumberFormat="1" applyFont="1" applyFill="1" applyBorder="1" applyAlignment="1">
      <alignment/>
    </xf>
    <xf numFmtId="41" fontId="8" fillId="0" borderId="12" xfId="0" applyNumberFormat="1" applyFont="1" applyFill="1" applyBorder="1" applyAlignment="1">
      <alignment/>
    </xf>
    <xf numFmtId="41" fontId="8" fillId="0" borderId="13" xfId="0" applyNumberFormat="1" applyFont="1" applyFill="1" applyBorder="1" applyAlignment="1">
      <alignment horizontal="right"/>
    </xf>
    <xf numFmtId="41" fontId="8" fillId="0" borderId="13" xfId="0" applyNumberFormat="1" applyFont="1" applyFill="1" applyBorder="1" applyAlignment="1">
      <alignment/>
    </xf>
    <xf numFmtId="41" fontId="8" fillId="0" borderId="0" xfId="0" applyNumberFormat="1" applyFont="1" applyFill="1" applyBorder="1" applyAlignment="1">
      <alignment/>
    </xf>
    <xf numFmtId="41" fontId="8" fillId="0" borderId="11" xfId="0" applyNumberFormat="1" applyFont="1" applyFill="1" applyBorder="1" applyAlignment="1">
      <alignment/>
    </xf>
    <xf numFmtId="41" fontId="8" fillId="0" borderId="0" xfId="0" applyNumberFormat="1" applyFont="1" applyFill="1" applyBorder="1" applyAlignment="1">
      <alignment/>
    </xf>
    <xf numFmtId="41" fontId="8" fillId="0" borderId="11" xfId="0" applyNumberFormat="1" applyFont="1" applyFill="1" applyBorder="1" applyAlignment="1">
      <alignment/>
    </xf>
    <xf numFmtId="41" fontId="8" fillId="0" borderId="0" xfId="0" applyNumberFormat="1" applyFont="1" applyFill="1" applyAlignment="1">
      <alignment/>
    </xf>
    <xf numFmtId="41" fontId="8" fillId="0" borderId="0" xfId="0" applyNumberFormat="1" applyFont="1" applyFill="1" applyAlignment="1">
      <alignment horizontal="right"/>
    </xf>
    <xf numFmtId="41" fontId="8" fillId="0" borderId="11" xfId="0" applyNumberFormat="1" applyFont="1" applyFill="1" applyBorder="1" applyAlignment="1">
      <alignment horizontal="right"/>
    </xf>
    <xf numFmtId="41" fontId="8" fillId="0" borderId="0" xfId="0" applyNumberFormat="1" applyFont="1" applyFill="1" applyBorder="1" applyAlignment="1">
      <alignment horizontal="right"/>
    </xf>
    <xf numFmtId="41" fontId="8" fillId="0" borderId="37" xfId="0" applyNumberFormat="1" applyFont="1" applyFill="1" applyBorder="1" applyAlignment="1">
      <alignment horizontal="right"/>
    </xf>
    <xf numFmtId="41" fontId="8" fillId="0" borderId="15" xfId="0" applyNumberFormat="1" applyFont="1" applyFill="1" applyBorder="1" applyAlignment="1">
      <alignment/>
    </xf>
    <xf numFmtId="41" fontId="8" fillId="0" borderId="10" xfId="0" applyNumberFormat="1" applyFont="1" applyFill="1" applyBorder="1" applyAlignment="1">
      <alignment horizontal="right"/>
    </xf>
    <xf numFmtId="41" fontId="8" fillId="0" borderId="38" xfId="0" applyNumberFormat="1" applyFont="1" applyFill="1" applyBorder="1" applyAlignment="1">
      <alignment horizontal="right"/>
    </xf>
    <xf numFmtId="41" fontId="8" fillId="0" borderId="19" xfId="48" applyNumberFormat="1" applyFont="1" applyFill="1" applyBorder="1" applyAlignment="1">
      <alignment horizontal="right"/>
    </xf>
    <xf numFmtId="41" fontId="8" fillId="0" borderId="20" xfId="48" applyNumberFormat="1" applyFont="1" applyFill="1" applyBorder="1" applyAlignment="1">
      <alignment horizontal="right"/>
    </xf>
    <xf numFmtId="41" fontId="8" fillId="0" borderId="18" xfId="48" applyNumberFormat="1" applyFont="1" applyFill="1" applyBorder="1" applyAlignment="1">
      <alignment horizontal="right"/>
    </xf>
    <xf numFmtId="41" fontId="8" fillId="0" borderId="25" xfId="48" applyNumberFormat="1" applyFont="1" applyFill="1" applyBorder="1" applyAlignment="1">
      <alignment horizontal="right"/>
    </xf>
    <xf numFmtId="41" fontId="8" fillId="0" borderId="26" xfId="48" applyNumberFormat="1" applyFont="1" applyFill="1" applyBorder="1" applyAlignment="1">
      <alignment horizontal="right"/>
    </xf>
    <xf numFmtId="41" fontId="8" fillId="0" borderId="32" xfId="48" applyNumberFormat="1" applyFont="1" applyFill="1" applyBorder="1" applyAlignment="1">
      <alignment horizontal="right"/>
    </xf>
    <xf numFmtId="41" fontId="8" fillId="0" borderId="19" xfId="48" applyNumberFormat="1" applyFont="1" applyFill="1" applyBorder="1" applyAlignment="1">
      <alignment horizontal="right" vertical="center"/>
    </xf>
    <xf numFmtId="41" fontId="8" fillId="0" borderId="23" xfId="48" applyNumberFormat="1" applyFont="1" applyFill="1" applyBorder="1" applyAlignment="1">
      <alignment horizontal="right" vertical="center"/>
    </xf>
    <xf numFmtId="41" fontId="8" fillId="0" borderId="18" xfId="0" applyNumberFormat="1" applyFont="1" applyFill="1" applyBorder="1" applyAlignment="1">
      <alignment horizontal="right" vertical="center"/>
    </xf>
    <xf numFmtId="41" fontId="8" fillId="0" borderId="20" xfId="0" applyNumberFormat="1" applyFont="1" applyFill="1" applyBorder="1" applyAlignment="1">
      <alignment horizontal="right" vertical="center"/>
    </xf>
    <xf numFmtId="41" fontId="8" fillId="0" borderId="23" xfId="48" applyNumberFormat="1" applyFont="1" applyFill="1" applyBorder="1" applyAlignment="1">
      <alignment horizontal="right"/>
    </xf>
    <xf numFmtId="41" fontId="8" fillId="0" borderId="39" xfId="48" applyNumberFormat="1" applyFont="1" applyFill="1" applyBorder="1" applyAlignment="1">
      <alignment horizontal="right"/>
    </xf>
    <xf numFmtId="41" fontId="8" fillId="0" borderId="40" xfId="48" applyNumberFormat="1" applyFont="1" applyFill="1" applyBorder="1" applyAlignment="1">
      <alignment horizontal="right"/>
    </xf>
    <xf numFmtId="41" fontId="8" fillId="0" borderId="10" xfId="0" applyNumberFormat="1" applyFont="1" applyFill="1" applyBorder="1" applyAlignment="1">
      <alignment/>
    </xf>
    <xf numFmtId="190" fontId="8" fillId="0" borderId="10" xfId="0" applyNumberFormat="1" applyFont="1" applyFill="1" applyBorder="1" applyAlignment="1">
      <alignment/>
    </xf>
    <xf numFmtId="0" fontId="2" fillId="0" borderId="0" xfId="0" applyFont="1" applyFill="1" applyAlignment="1">
      <alignment/>
    </xf>
    <xf numFmtId="41" fontId="8" fillId="0" borderId="11" xfId="48" applyNumberFormat="1" applyFont="1" applyFill="1" applyBorder="1" applyAlignment="1">
      <alignment/>
    </xf>
    <xf numFmtId="41" fontId="8" fillId="0" borderId="38" xfId="0" applyNumberFormat="1" applyFont="1" applyFill="1" applyBorder="1" applyAlignment="1">
      <alignment/>
    </xf>
    <xf numFmtId="41" fontId="8" fillId="0" borderId="38" xfId="48" applyNumberFormat="1" applyFont="1" applyFill="1" applyBorder="1" applyAlignment="1">
      <alignment/>
    </xf>
    <xf numFmtId="41" fontId="8" fillId="0" borderId="37" xfId="48" applyNumberFormat="1" applyFont="1" applyFill="1" applyBorder="1" applyAlignment="1">
      <alignment/>
    </xf>
    <xf numFmtId="43" fontId="8" fillId="0" borderId="11" xfId="48" applyNumberFormat="1" applyFont="1" applyFill="1" applyBorder="1" applyAlignment="1">
      <alignment/>
    </xf>
    <xf numFmtId="3" fontId="2" fillId="0" borderId="0" xfId="0" applyNumberFormat="1" applyFont="1" applyFill="1" applyAlignment="1">
      <alignment/>
    </xf>
    <xf numFmtId="176" fontId="8" fillId="0" borderId="11" xfId="48" applyNumberFormat="1" applyFont="1" applyFill="1" applyBorder="1" applyAlignment="1">
      <alignment/>
    </xf>
    <xf numFmtId="187" fontId="8" fillId="0" borderId="11" xfId="48" applyNumberFormat="1" applyFont="1" applyFill="1" applyBorder="1" applyAlignment="1">
      <alignment/>
    </xf>
    <xf numFmtId="187" fontId="8" fillId="0" borderId="38" xfId="48" applyNumberFormat="1" applyFont="1" applyFill="1" applyBorder="1" applyAlignment="1">
      <alignment/>
    </xf>
    <xf numFmtId="41" fontId="8" fillId="0" borderId="13" xfId="48" applyNumberFormat="1" applyFont="1" applyFill="1" applyBorder="1" applyAlignment="1">
      <alignment horizontal="right"/>
    </xf>
    <xf numFmtId="41" fontId="8" fillId="0" borderId="11" xfId="48" applyNumberFormat="1" applyFont="1" applyFill="1" applyBorder="1" applyAlignment="1">
      <alignment horizontal="right"/>
    </xf>
    <xf numFmtId="0" fontId="2" fillId="0" borderId="13" xfId="0" applyFont="1" applyFill="1" applyBorder="1" applyAlignment="1">
      <alignment/>
    </xf>
    <xf numFmtId="0" fontId="5" fillId="0" borderId="13" xfId="0" applyFont="1" applyFill="1" applyBorder="1" applyAlignment="1">
      <alignment/>
    </xf>
    <xf numFmtId="0" fontId="2" fillId="0" borderId="11" xfId="0" applyFont="1" applyFill="1" applyBorder="1" applyAlignment="1">
      <alignment/>
    </xf>
    <xf numFmtId="41" fontId="8" fillId="0" borderId="37" xfId="48" applyNumberFormat="1" applyFont="1" applyFill="1" applyBorder="1" applyAlignment="1">
      <alignment horizontal="right"/>
    </xf>
    <xf numFmtId="41" fontId="8" fillId="0" borderId="38" xfId="48" applyNumberFormat="1" applyFont="1" applyFill="1" applyBorder="1" applyAlignment="1">
      <alignment horizontal="right"/>
    </xf>
    <xf numFmtId="0" fontId="5" fillId="0" borderId="0" xfId="0" applyFont="1" applyFill="1" applyBorder="1" applyAlignment="1">
      <alignment/>
    </xf>
    <xf numFmtId="41" fontId="5" fillId="0" borderId="0" xfId="0" applyNumberFormat="1" applyFont="1" applyFill="1" applyBorder="1" applyAlignment="1">
      <alignment horizontal="right"/>
    </xf>
    <xf numFmtId="0" fontId="2" fillId="0" borderId="0" xfId="0" applyFont="1" applyFill="1" applyAlignment="1">
      <alignment horizontal="right"/>
    </xf>
    <xf numFmtId="41" fontId="10" fillId="0" borderId="13" xfId="48" applyNumberFormat="1" applyFont="1" applyFill="1" applyBorder="1" applyAlignment="1">
      <alignment horizontal="right"/>
    </xf>
    <xf numFmtId="41" fontId="10" fillId="0" borderId="11" xfId="48" applyNumberFormat="1" applyFont="1" applyFill="1" applyBorder="1" applyAlignment="1">
      <alignment horizontal="right"/>
    </xf>
    <xf numFmtId="41" fontId="54" fillId="0" borderId="13" xfId="0" applyNumberFormat="1" applyFont="1" applyFill="1" applyBorder="1" applyAlignment="1">
      <alignment horizontal="right"/>
    </xf>
    <xf numFmtId="41" fontId="54" fillId="0" borderId="13" xfId="48" applyNumberFormat="1" applyFont="1" applyFill="1" applyBorder="1" applyAlignment="1">
      <alignment horizontal="right"/>
    </xf>
    <xf numFmtId="41" fontId="54" fillId="0" borderId="11" xfId="48" applyNumberFormat="1" applyFont="1" applyFill="1" applyBorder="1" applyAlignment="1">
      <alignment horizontal="right"/>
    </xf>
    <xf numFmtId="41" fontId="54" fillId="0" borderId="37" xfId="0" applyNumberFormat="1" applyFont="1" applyFill="1" applyBorder="1" applyAlignment="1">
      <alignment horizontal="right"/>
    </xf>
    <xf numFmtId="41" fontId="54" fillId="0" borderId="37" xfId="48" applyNumberFormat="1" applyFont="1" applyFill="1" applyBorder="1" applyAlignment="1">
      <alignment horizontal="right"/>
    </xf>
    <xf numFmtId="41" fontId="54" fillId="0" borderId="38" xfId="48" applyNumberFormat="1" applyFont="1" applyFill="1" applyBorder="1" applyAlignment="1">
      <alignment horizontal="right"/>
    </xf>
    <xf numFmtId="38" fontId="54" fillId="0" borderId="26" xfId="48" applyFont="1" applyFill="1" applyBorder="1" applyAlignment="1">
      <alignment/>
    </xf>
    <xf numFmtId="38" fontId="54" fillId="0" borderId="26" xfId="48" applyFont="1" applyFill="1" applyBorder="1" applyAlignment="1">
      <alignment shrinkToFit="1"/>
    </xf>
    <xf numFmtId="38" fontId="54" fillId="0" borderId="32" xfId="48" applyFont="1" applyFill="1" applyBorder="1" applyAlignment="1">
      <alignment/>
    </xf>
    <xf numFmtId="38" fontId="54" fillId="0" borderId="11" xfId="48" applyFont="1" applyFill="1" applyBorder="1" applyAlignment="1">
      <alignment/>
    </xf>
    <xf numFmtId="38" fontId="54" fillId="0" borderId="13" xfId="48" applyFont="1" applyFill="1" applyBorder="1" applyAlignment="1">
      <alignment horizontal="right"/>
    </xf>
    <xf numFmtId="38" fontId="54" fillId="0" borderId="0" xfId="48" applyFont="1" applyFill="1" applyBorder="1" applyAlignment="1">
      <alignment horizontal="right"/>
    </xf>
    <xf numFmtId="38" fontId="54" fillId="0" borderId="37" xfId="48" applyFont="1" applyFill="1" applyBorder="1" applyAlignment="1">
      <alignment/>
    </xf>
    <xf numFmtId="38" fontId="54" fillId="0" borderId="10" xfId="48" applyFont="1" applyFill="1" applyBorder="1" applyAlignment="1">
      <alignment/>
    </xf>
    <xf numFmtId="38" fontId="54" fillId="0" borderId="38" xfId="48" applyFont="1" applyFill="1" applyBorder="1" applyAlignment="1">
      <alignment/>
    </xf>
    <xf numFmtId="41" fontId="8" fillId="0" borderId="37" xfId="0" applyNumberFormat="1" applyFont="1" applyFill="1" applyBorder="1" applyAlignment="1">
      <alignment vertical="center"/>
    </xf>
    <xf numFmtId="41" fontId="8" fillId="0" borderId="38" xfId="0" applyNumberFormat="1" applyFont="1" applyFill="1" applyBorder="1" applyAlignment="1">
      <alignment vertical="center"/>
    </xf>
    <xf numFmtId="41" fontId="8" fillId="0" borderId="15" xfId="0" applyNumberFormat="1" applyFont="1" applyFill="1" applyBorder="1" applyAlignment="1">
      <alignment vertical="center"/>
    </xf>
    <xf numFmtId="41" fontId="8" fillId="0" borderId="10" xfId="0" applyNumberFormat="1" applyFont="1" applyFill="1" applyBorder="1" applyAlignment="1">
      <alignment vertical="center"/>
    </xf>
    <xf numFmtId="41" fontId="10" fillId="0" borderId="10" xfId="48" applyNumberFormat="1"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統計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0</xdr:row>
      <xdr:rowOff>0</xdr:rowOff>
    </xdr:from>
    <xdr:ext cx="76200" cy="209550"/>
    <xdr:sp fLocksText="0">
      <xdr:nvSpPr>
        <xdr:cNvPr id="1" name="Text Box 1"/>
        <xdr:cNvSpPr txBox="1">
          <a:spLocks noChangeArrowheads="1"/>
        </xdr:cNvSpPr>
      </xdr:nvSpPr>
      <xdr:spPr>
        <a:xfrm>
          <a:off x="32670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57"/>
  <sheetViews>
    <sheetView tabSelected="1" view="pageBreakPreview" zoomScale="75" zoomScaleSheetLayoutView="75" zoomScalePageLayoutView="0" workbookViewId="0" topLeftCell="A1">
      <selection activeCell="G14" sqref="G14"/>
    </sheetView>
  </sheetViews>
  <sheetFormatPr defaultColWidth="9.00390625" defaultRowHeight="13.5"/>
  <cols>
    <col min="1" max="1" width="11.50390625" style="4" customWidth="1"/>
    <col min="2" max="6" width="7.625" style="4" customWidth="1"/>
    <col min="7" max="7" width="8.50390625" style="4" customWidth="1"/>
    <col min="8" max="8" width="8.125" style="4" customWidth="1"/>
    <col min="9" max="9" width="5.875" style="4" customWidth="1"/>
    <col min="10" max="10" width="5.375" style="4" customWidth="1"/>
    <col min="11" max="12" width="7.875" style="4" customWidth="1"/>
    <col min="13" max="13" width="9.00390625" style="4" customWidth="1"/>
    <col min="14" max="14" width="11.00390625" style="4" customWidth="1"/>
    <col min="15" max="15" width="6.375" style="4" customWidth="1"/>
    <col min="16" max="16" width="18.875" style="4" customWidth="1"/>
    <col min="17" max="17" width="9.00390625" style="4" customWidth="1"/>
    <col min="18" max="24" width="8.875" style="4" customWidth="1"/>
    <col min="25" max="16384" width="9.00390625" style="4" customWidth="1"/>
  </cols>
  <sheetData>
    <row r="1" spans="1:14" ht="23.25" customHeight="1" thickBot="1">
      <c r="A1" s="133" t="s">
        <v>40</v>
      </c>
      <c r="B1" s="1"/>
      <c r="C1" s="1"/>
      <c r="D1" s="1"/>
      <c r="E1" s="1"/>
      <c r="F1" s="1"/>
      <c r="G1" s="1"/>
      <c r="H1" s="1"/>
      <c r="I1" s="1"/>
      <c r="J1" s="3"/>
      <c r="K1" s="3"/>
      <c r="L1" s="3" t="s">
        <v>215</v>
      </c>
      <c r="N1" s="134" t="s">
        <v>207</v>
      </c>
    </row>
    <row r="2" spans="1:22" s="5" customFormat="1" ht="17.25" customHeight="1" thickBot="1">
      <c r="A2" s="195" t="s">
        <v>29</v>
      </c>
      <c r="B2" s="188" t="s">
        <v>41</v>
      </c>
      <c r="C2" s="202" t="s">
        <v>42</v>
      </c>
      <c r="D2" s="203"/>
      <c r="E2" s="164" t="s">
        <v>45</v>
      </c>
      <c r="F2" s="184"/>
      <c r="G2" s="188" t="s">
        <v>46</v>
      </c>
      <c r="H2" s="188" t="s">
        <v>108</v>
      </c>
      <c r="I2" s="189" t="s">
        <v>197</v>
      </c>
      <c r="J2" s="190"/>
      <c r="K2" s="164" t="s">
        <v>47</v>
      </c>
      <c r="L2" s="165"/>
      <c r="M2" s="7"/>
      <c r="N2" s="1"/>
      <c r="O2" s="1"/>
      <c r="P2" s="1"/>
      <c r="Q2" s="152"/>
      <c r="R2" s="152"/>
      <c r="S2" s="152"/>
      <c r="T2" s="152"/>
      <c r="U2" s="6"/>
      <c r="V2" s="6"/>
    </row>
    <row r="3" spans="1:22" s="5" customFormat="1" ht="23.25" customHeight="1">
      <c r="A3" s="196"/>
      <c r="B3" s="186"/>
      <c r="C3" s="185" t="s">
        <v>43</v>
      </c>
      <c r="D3" s="185" t="s">
        <v>44</v>
      </c>
      <c r="E3" s="185" t="s">
        <v>43</v>
      </c>
      <c r="F3" s="185" t="s">
        <v>44</v>
      </c>
      <c r="G3" s="186"/>
      <c r="H3" s="186"/>
      <c r="I3" s="191"/>
      <c r="J3" s="192"/>
      <c r="K3" s="173" t="s">
        <v>109</v>
      </c>
      <c r="L3" s="166" t="s">
        <v>48</v>
      </c>
      <c r="M3" s="7"/>
      <c r="N3" s="35" t="s">
        <v>159</v>
      </c>
      <c r="O3" s="169" t="s">
        <v>210</v>
      </c>
      <c r="P3" s="169"/>
      <c r="Q3" s="170" t="s">
        <v>211</v>
      </c>
      <c r="R3" s="171"/>
      <c r="S3" s="172" t="s">
        <v>208</v>
      </c>
      <c r="T3" s="172"/>
      <c r="U3" s="164" t="s">
        <v>58</v>
      </c>
      <c r="V3" s="165"/>
    </row>
    <row r="4" spans="1:22" s="5" customFormat="1" ht="17.25" customHeight="1">
      <c r="A4" s="196"/>
      <c r="B4" s="186"/>
      <c r="C4" s="186"/>
      <c r="D4" s="186"/>
      <c r="E4" s="186"/>
      <c r="F4" s="186"/>
      <c r="G4" s="186"/>
      <c r="H4" s="186"/>
      <c r="I4" s="191"/>
      <c r="J4" s="192"/>
      <c r="K4" s="174"/>
      <c r="L4" s="167"/>
      <c r="M4" s="7"/>
      <c r="N4" s="41" t="s">
        <v>230</v>
      </c>
      <c r="O4" s="13"/>
      <c r="P4" s="30">
        <v>30</v>
      </c>
      <c r="Q4" s="37"/>
      <c r="R4" s="30">
        <v>124</v>
      </c>
      <c r="S4" s="37"/>
      <c r="T4" s="38">
        <v>904</v>
      </c>
      <c r="U4" s="37"/>
      <c r="V4" s="116">
        <v>-94</v>
      </c>
    </row>
    <row r="5" spans="1:22" s="5" customFormat="1" ht="17.25" customHeight="1">
      <c r="A5" s="196"/>
      <c r="B5" s="186"/>
      <c r="C5" s="186"/>
      <c r="D5" s="186"/>
      <c r="E5" s="186"/>
      <c r="F5" s="186"/>
      <c r="G5" s="186"/>
      <c r="H5" s="186"/>
      <c r="I5" s="191"/>
      <c r="J5" s="192"/>
      <c r="K5" s="174"/>
      <c r="L5" s="167"/>
      <c r="M5" s="7"/>
      <c r="N5" s="21" t="s">
        <v>227</v>
      </c>
      <c r="O5" s="13"/>
      <c r="P5" s="30">
        <v>23</v>
      </c>
      <c r="Q5" s="37"/>
      <c r="R5" s="30">
        <v>127</v>
      </c>
      <c r="S5" s="37"/>
      <c r="T5" s="38">
        <v>800</v>
      </c>
      <c r="U5" s="37"/>
      <c r="V5" s="116">
        <v>-104</v>
      </c>
    </row>
    <row r="6" spans="1:22" s="5" customFormat="1" ht="17.25" customHeight="1">
      <c r="A6" s="196"/>
      <c r="B6" s="186"/>
      <c r="C6" s="186"/>
      <c r="D6" s="186"/>
      <c r="E6" s="186"/>
      <c r="F6" s="186"/>
      <c r="G6" s="186"/>
      <c r="H6" s="186"/>
      <c r="I6" s="191"/>
      <c r="J6" s="192"/>
      <c r="K6" s="174"/>
      <c r="L6" s="167"/>
      <c r="M6" s="7"/>
      <c r="N6" s="21" t="s">
        <v>228</v>
      </c>
      <c r="O6" s="13"/>
      <c r="P6" s="30">
        <v>36</v>
      </c>
      <c r="Q6" s="37"/>
      <c r="R6" s="30">
        <v>329</v>
      </c>
      <c r="S6" s="37"/>
      <c r="T6" s="38">
        <v>507</v>
      </c>
      <c r="U6" s="37"/>
      <c r="V6" s="116">
        <v>-293</v>
      </c>
    </row>
    <row r="7" spans="1:22" s="5" customFormat="1" ht="17.25" customHeight="1">
      <c r="A7" s="197"/>
      <c r="B7" s="187"/>
      <c r="C7" s="187"/>
      <c r="D7" s="187"/>
      <c r="E7" s="187"/>
      <c r="F7" s="187"/>
      <c r="G7" s="187"/>
      <c r="H7" s="187"/>
      <c r="I7" s="193"/>
      <c r="J7" s="194"/>
      <c r="K7" s="175"/>
      <c r="L7" s="168"/>
      <c r="M7" s="7"/>
      <c r="N7" s="21" t="s">
        <v>34</v>
      </c>
      <c r="O7" s="10"/>
      <c r="P7" s="30">
        <v>32</v>
      </c>
      <c r="Q7" s="28"/>
      <c r="R7" s="30">
        <v>196</v>
      </c>
      <c r="S7" s="28"/>
      <c r="T7" s="38">
        <v>343</v>
      </c>
      <c r="U7" s="28"/>
      <c r="V7" s="116">
        <v>-164</v>
      </c>
    </row>
    <row r="8" spans="1:22" ht="17.25" customHeight="1">
      <c r="A8" s="15" t="s">
        <v>30</v>
      </c>
      <c r="B8" s="85">
        <f>SUM(B10:B12)</f>
        <v>31</v>
      </c>
      <c r="C8" s="85">
        <f aca="true" t="shared" si="0" ref="C8:H8">SUM(C10:C12)</f>
        <v>25</v>
      </c>
      <c r="D8" s="85">
        <f t="shared" si="0"/>
        <v>5608</v>
      </c>
      <c r="E8" s="85">
        <f t="shared" si="0"/>
        <v>7</v>
      </c>
      <c r="F8" s="85">
        <f t="shared" si="0"/>
        <v>972</v>
      </c>
      <c r="G8" s="85">
        <f t="shared" si="0"/>
        <v>6580</v>
      </c>
      <c r="H8" s="85">
        <f t="shared" si="0"/>
        <v>197</v>
      </c>
      <c r="I8" s="333">
        <f>+G8/G14*10000</f>
        <v>33.531515802873415</v>
      </c>
      <c r="J8" s="334"/>
      <c r="K8" s="85">
        <f>SUM(K10:K12)</f>
        <v>5434</v>
      </c>
      <c r="L8" s="335">
        <f>+K8/G8*100</f>
        <v>82.58358662613982</v>
      </c>
      <c r="M8" s="113"/>
      <c r="N8" s="19" t="s">
        <v>229</v>
      </c>
      <c r="O8" s="10"/>
      <c r="P8" s="30">
        <v>26</v>
      </c>
      <c r="Q8" s="28"/>
      <c r="R8" s="30">
        <v>95</v>
      </c>
      <c r="S8" s="28"/>
      <c r="T8" s="38">
        <v>274</v>
      </c>
      <c r="U8" s="28"/>
      <c r="V8" s="116">
        <v>-69</v>
      </c>
    </row>
    <row r="9" spans="1:22" ht="17.25" customHeight="1">
      <c r="A9" s="15"/>
      <c r="B9" s="85"/>
      <c r="C9" s="85"/>
      <c r="D9" s="85"/>
      <c r="E9" s="85"/>
      <c r="F9" s="85"/>
      <c r="G9" s="85"/>
      <c r="H9" s="85"/>
      <c r="I9" s="336"/>
      <c r="J9" s="337"/>
      <c r="K9" s="86"/>
      <c r="L9" s="335"/>
      <c r="M9" s="2"/>
      <c r="N9" s="21" t="s">
        <v>217</v>
      </c>
      <c r="O9" s="10"/>
      <c r="P9" s="30">
        <v>24</v>
      </c>
      <c r="Q9" s="28"/>
      <c r="R9" s="30">
        <v>117</v>
      </c>
      <c r="S9" s="28"/>
      <c r="T9" s="38">
        <v>181</v>
      </c>
      <c r="U9" s="28"/>
      <c r="V9" s="116">
        <v>-63</v>
      </c>
    </row>
    <row r="10" spans="1:22" ht="17.25" customHeight="1">
      <c r="A10" s="15" t="s">
        <v>31</v>
      </c>
      <c r="B10" s="85">
        <v>2</v>
      </c>
      <c r="C10" s="85">
        <v>2</v>
      </c>
      <c r="D10" s="85">
        <v>206</v>
      </c>
      <c r="E10" s="85">
        <v>1</v>
      </c>
      <c r="F10" s="85">
        <v>49</v>
      </c>
      <c r="G10" s="85">
        <f>D10+F10</f>
        <v>255</v>
      </c>
      <c r="H10" s="85">
        <v>0</v>
      </c>
      <c r="I10" s="338">
        <f>+G10/G14*10000</f>
        <v>1.2994736367374955</v>
      </c>
      <c r="J10" s="339"/>
      <c r="K10" s="86">
        <v>168</v>
      </c>
      <c r="L10" s="335">
        <f>+K10/G10*100</f>
        <v>65.88235294117646</v>
      </c>
      <c r="M10" s="2"/>
      <c r="N10" s="21" t="s">
        <v>218</v>
      </c>
      <c r="O10" s="10"/>
      <c r="P10" s="30">
        <v>27</v>
      </c>
      <c r="Q10" s="28"/>
      <c r="R10" s="30">
        <v>69</v>
      </c>
      <c r="S10" s="28"/>
      <c r="T10" s="38">
        <v>139</v>
      </c>
      <c r="U10" s="28"/>
      <c r="V10" s="116">
        <v>-42</v>
      </c>
    </row>
    <row r="11" spans="1:22" ht="17.25" customHeight="1">
      <c r="A11" s="15" t="s">
        <v>32</v>
      </c>
      <c r="B11" s="85">
        <f>C11+E11</f>
        <v>21</v>
      </c>
      <c r="C11" s="85">
        <v>19</v>
      </c>
      <c r="D11" s="85">
        <v>5019</v>
      </c>
      <c r="E11" s="85">
        <v>2</v>
      </c>
      <c r="F11" s="85">
        <v>571</v>
      </c>
      <c r="G11" s="85">
        <f>D11+F11</f>
        <v>5590</v>
      </c>
      <c r="H11" s="85">
        <v>197</v>
      </c>
      <c r="I11" s="338">
        <f>+G11/G14*10000</f>
        <v>28.486500507304314</v>
      </c>
      <c r="J11" s="340"/>
      <c r="K11" s="86">
        <v>4689</v>
      </c>
      <c r="L11" s="335">
        <f>+K11/G11*100</f>
        <v>83.88193202146691</v>
      </c>
      <c r="M11" s="2"/>
      <c r="N11" s="21" t="s">
        <v>219</v>
      </c>
      <c r="O11" s="10"/>
      <c r="P11" s="30">
        <v>32</v>
      </c>
      <c r="Q11" s="28"/>
      <c r="R11" s="30">
        <v>55</v>
      </c>
      <c r="S11" s="28"/>
      <c r="T11" s="38">
        <v>116</v>
      </c>
      <c r="U11" s="28"/>
      <c r="V11" s="116">
        <v>-23</v>
      </c>
    </row>
    <row r="12" spans="1:22" ht="17.25" customHeight="1" thickBot="1">
      <c r="A12" s="16" t="s">
        <v>33</v>
      </c>
      <c r="B12" s="341">
        <f>C12+E12</f>
        <v>8</v>
      </c>
      <c r="C12" s="341">
        <v>4</v>
      </c>
      <c r="D12" s="341">
        <v>383</v>
      </c>
      <c r="E12" s="341">
        <v>4</v>
      </c>
      <c r="F12" s="341">
        <v>352</v>
      </c>
      <c r="G12" s="341">
        <f>D12+F12</f>
        <v>735</v>
      </c>
      <c r="H12" s="341">
        <v>0</v>
      </c>
      <c r="I12" s="342">
        <f>+G12/G14*10000</f>
        <v>3.745541658831605</v>
      </c>
      <c r="J12" s="343"/>
      <c r="K12" s="344">
        <v>577</v>
      </c>
      <c r="L12" s="345">
        <f>+K12/G12*100</f>
        <v>78.50340136054422</v>
      </c>
      <c r="M12" s="2"/>
      <c r="N12" s="21" t="s">
        <v>220</v>
      </c>
      <c r="O12" s="10"/>
      <c r="P12" s="30">
        <v>14</v>
      </c>
      <c r="Q12" s="28"/>
      <c r="R12" s="30">
        <v>33</v>
      </c>
      <c r="S12" s="28"/>
      <c r="T12" s="38">
        <v>97</v>
      </c>
      <c r="U12" s="28"/>
      <c r="V12" s="116">
        <v>-19</v>
      </c>
    </row>
    <row r="13" spans="1:22" ht="17.25" customHeight="1">
      <c r="A13" s="17" t="s">
        <v>117</v>
      </c>
      <c r="N13" s="21" t="s">
        <v>221</v>
      </c>
      <c r="O13" s="10"/>
      <c r="P13" s="30">
        <v>21</v>
      </c>
      <c r="Q13" s="28"/>
      <c r="R13" s="30">
        <v>33</v>
      </c>
      <c r="S13" s="28"/>
      <c r="T13" s="38">
        <v>85</v>
      </c>
      <c r="U13" s="28"/>
      <c r="V13" s="116">
        <v>-12</v>
      </c>
    </row>
    <row r="14" spans="1:22" ht="17.25" customHeight="1">
      <c r="A14" s="17" t="s">
        <v>240</v>
      </c>
      <c r="G14" s="377">
        <v>1962333</v>
      </c>
      <c r="H14" s="9"/>
      <c r="I14" s="9"/>
      <c r="J14" s="9"/>
      <c r="K14" s="9"/>
      <c r="L14" s="9"/>
      <c r="N14" s="21" t="s">
        <v>222</v>
      </c>
      <c r="O14" s="10"/>
      <c r="P14" s="30">
        <v>22</v>
      </c>
      <c r="Q14" s="28"/>
      <c r="R14" s="30">
        <v>31</v>
      </c>
      <c r="S14" s="28"/>
      <c r="T14" s="38">
        <v>76</v>
      </c>
      <c r="U14" s="28"/>
      <c r="V14" s="116">
        <v>-9</v>
      </c>
    </row>
    <row r="15" spans="7:22" ht="17.25" customHeight="1">
      <c r="G15" s="182" t="s">
        <v>241</v>
      </c>
      <c r="H15" s="182"/>
      <c r="I15" s="182"/>
      <c r="J15" s="182"/>
      <c r="K15" s="182"/>
      <c r="L15" s="182"/>
      <c r="N15" s="21" t="s">
        <v>223</v>
      </c>
      <c r="O15" s="10"/>
      <c r="P15" s="30">
        <v>25</v>
      </c>
      <c r="Q15" s="28"/>
      <c r="R15" s="30">
        <v>26</v>
      </c>
      <c r="S15" s="28"/>
      <c r="T15" s="38">
        <v>75</v>
      </c>
      <c r="U15" s="28"/>
      <c r="V15" s="116">
        <v>-1</v>
      </c>
    </row>
    <row r="16" spans="14:22" ht="17.25" customHeight="1">
      <c r="N16" s="21" t="s">
        <v>224</v>
      </c>
      <c r="O16" s="10"/>
      <c r="P16" s="30">
        <v>29</v>
      </c>
      <c r="Q16" s="28"/>
      <c r="R16" s="30">
        <v>39</v>
      </c>
      <c r="S16" s="28"/>
      <c r="T16" s="38">
        <v>65</v>
      </c>
      <c r="U16" s="28"/>
      <c r="V16" s="116">
        <v>-10</v>
      </c>
    </row>
    <row r="17" spans="1:22" ht="17.25" customHeight="1">
      <c r="A17" s="5"/>
      <c r="B17" s="5"/>
      <c r="C17" s="5"/>
      <c r="D17" s="5"/>
      <c r="E17" s="5"/>
      <c r="F17" s="5"/>
      <c r="G17" s="5"/>
      <c r="H17" s="5"/>
      <c r="I17" s="5"/>
      <c r="J17" s="5"/>
      <c r="K17" s="5"/>
      <c r="L17" s="5"/>
      <c r="M17" s="5"/>
      <c r="N17" s="21" t="s">
        <v>103</v>
      </c>
      <c r="O17" s="13"/>
      <c r="P17" s="30">
        <v>36</v>
      </c>
      <c r="Q17" s="37"/>
      <c r="R17" s="30">
        <v>39</v>
      </c>
      <c r="S17" s="37"/>
      <c r="T17" s="38">
        <v>62</v>
      </c>
      <c r="U17" s="37"/>
      <c r="V17" s="116">
        <v>-3</v>
      </c>
    </row>
    <row r="18" spans="1:22" s="5" customFormat="1" ht="17.25" customHeight="1">
      <c r="A18" s="134" t="s">
        <v>135</v>
      </c>
      <c r="B18" s="4"/>
      <c r="C18" s="4"/>
      <c r="D18" s="4"/>
      <c r="E18" s="4"/>
      <c r="F18" s="4"/>
      <c r="G18" s="4"/>
      <c r="H18" s="4"/>
      <c r="I18" s="4"/>
      <c r="J18" s="4"/>
      <c r="K18" s="4"/>
      <c r="L18" s="4"/>
      <c r="M18" s="4"/>
      <c r="N18" s="21" t="s">
        <v>104</v>
      </c>
      <c r="O18" s="13"/>
      <c r="P18" s="30">
        <v>41</v>
      </c>
      <c r="Q18" s="37"/>
      <c r="R18" s="30">
        <v>45</v>
      </c>
      <c r="S18" s="37"/>
      <c r="T18" s="38">
        <v>58</v>
      </c>
      <c r="U18" s="37"/>
      <c r="V18" s="116">
        <v>-4</v>
      </c>
    </row>
    <row r="19" spans="1:22" s="5" customFormat="1" ht="17.25" customHeight="1" thickBot="1">
      <c r="A19" s="1"/>
      <c r="B19" s="1"/>
      <c r="C19" s="1"/>
      <c r="D19" s="1"/>
      <c r="E19" s="1"/>
      <c r="F19" s="1"/>
      <c r="G19" s="1"/>
      <c r="H19" s="1"/>
      <c r="I19" s="1"/>
      <c r="J19" s="1"/>
      <c r="K19" s="1"/>
      <c r="L19" s="183" t="s">
        <v>226</v>
      </c>
      <c r="M19" s="183"/>
      <c r="N19" s="21" t="s">
        <v>105</v>
      </c>
      <c r="O19" s="13"/>
      <c r="P19" s="30">
        <v>25</v>
      </c>
      <c r="Q19" s="37"/>
      <c r="R19" s="30">
        <v>35</v>
      </c>
      <c r="S19" s="37"/>
      <c r="T19" s="30">
        <v>48</v>
      </c>
      <c r="U19" s="37"/>
      <c r="V19" s="116">
        <v>-10</v>
      </c>
    </row>
    <row r="20" spans="1:22" s="5" customFormat="1" ht="17.25" customHeight="1">
      <c r="A20" s="195" t="s">
        <v>146</v>
      </c>
      <c r="B20" s="198" t="s">
        <v>60</v>
      </c>
      <c r="C20" s="199" t="s">
        <v>50</v>
      </c>
      <c r="D20" s="200"/>
      <c r="E20" s="200"/>
      <c r="F20" s="201"/>
      <c r="G20" s="18" t="s">
        <v>35</v>
      </c>
      <c r="H20" s="229" t="s">
        <v>51</v>
      </c>
      <c r="I20" s="179" t="s">
        <v>52</v>
      </c>
      <c r="J20" s="179" t="s">
        <v>53</v>
      </c>
      <c r="K20" s="180" t="s">
        <v>54</v>
      </c>
      <c r="L20" s="181"/>
      <c r="M20" s="226" t="s">
        <v>116</v>
      </c>
      <c r="N20" s="21" t="s">
        <v>10</v>
      </c>
      <c r="O20" s="13"/>
      <c r="P20" s="30">
        <v>41</v>
      </c>
      <c r="Q20" s="37"/>
      <c r="R20" s="30">
        <v>52</v>
      </c>
      <c r="S20" s="37"/>
      <c r="T20" s="30">
        <v>37</v>
      </c>
      <c r="U20" s="37"/>
      <c r="V20" s="116">
        <v>-11</v>
      </c>
    </row>
    <row r="21" spans="1:22" s="5" customFormat="1" ht="17.25" customHeight="1">
      <c r="A21" s="196"/>
      <c r="B21" s="174"/>
      <c r="C21" s="173" t="s">
        <v>36</v>
      </c>
      <c r="D21" s="173" t="s">
        <v>37</v>
      </c>
      <c r="E21" s="173" t="s">
        <v>198</v>
      </c>
      <c r="F21" s="173" t="s">
        <v>199</v>
      </c>
      <c r="G21" s="223" t="s">
        <v>204</v>
      </c>
      <c r="H21" s="230"/>
      <c r="I21" s="177"/>
      <c r="J21" s="177"/>
      <c r="K21" s="176" t="s">
        <v>202</v>
      </c>
      <c r="L21" s="176" t="s">
        <v>203</v>
      </c>
      <c r="M21" s="227"/>
      <c r="N21" s="21" t="s">
        <v>11</v>
      </c>
      <c r="O21" s="10"/>
      <c r="P21" s="39">
        <v>31</v>
      </c>
      <c r="Q21" s="28"/>
      <c r="R21" s="39">
        <v>33</v>
      </c>
      <c r="S21" s="28"/>
      <c r="T21" s="40">
        <v>35</v>
      </c>
      <c r="U21" s="28"/>
      <c r="V21" s="117">
        <v>-2</v>
      </c>
    </row>
    <row r="22" spans="1:22" ht="17.25" customHeight="1">
      <c r="A22" s="196"/>
      <c r="B22" s="174"/>
      <c r="C22" s="174"/>
      <c r="D22" s="174"/>
      <c r="E22" s="174"/>
      <c r="F22" s="174"/>
      <c r="G22" s="224"/>
      <c r="H22" s="230"/>
      <c r="I22" s="177"/>
      <c r="J22" s="177"/>
      <c r="K22" s="177"/>
      <c r="L22" s="177"/>
      <c r="M22" s="227"/>
      <c r="N22" s="21" t="s">
        <v>99</v>
      </c>
      <c r="O22" s="10"/>
      <c r="P22" s="30">
        <v>44</v>
      </c>
      <c r="Q22" s="28"/>
      <c r="R22" s="30">
        <v>47</v>
      </c>
      <c r="S22" s="28"/>
      <c r="T22" s="30">
        <v>33</v>
      </c>
      <c r="U22" s="28"/>
      <c r="V22" s="116">
        <v>-2</v>
      </c>
    </row>
    <row r="23" spans="1:22" ht="17.25" customHeight="1">
      <c r="A23" s="197"/>
      <c r="B23" s="175"/>
      <c r="C23" s="175"/>
      <c r="D23" s="175"/>
      <c r="E23" s="175"/>
      <c r="F23" s="175"/>
      <c r="G23" s="225"/>
      <c r="H23" s="231"/>
      <c r="I23" s="178"/>
      <c r="J23" s="178"/>
      <c r="K23" s="178"/>
      <c r="L23" s="178"/>
      <c r="M23" s="228"/>
      <c r="N23" s="21" t="s">
        <v>100</v>
      </c>
      <c r="O23" s="10"/>
      <c r="P23" s="30">
        <v>39</v>
      </c>
      <c r="Q23" s="28"/>
      <c r="R23" s="30">
        <v>43</v>
      </c>
      <c r="S23" s="28"/>
      <c r="T23" s="30">
        <v>29</v>
      </c>
      <c r="U23" s="28"/>
      <c r="V23" s="116">
        <v>-4</v>
      </c>
    </row>
    <row r="24" spans="1:22" ht="17.25" customHeight="1">
      <c r="A24" s="19" t="s">
        <v>34</v>
      </c>
      <c r="B24" s="24">
        <v>11</v>
      </c>
      <c r="C24" s="25">
        <v>36</v>
      </c>
      <c r="D24" s="24">
        <v>27</v>
      </c>
      <c r="E24" s="26">
        <v>1</v>
      </c>
      <c r="F24" s="27">
        <v>1</v>
      </c>
      <c r="G24" s="26">
        <v>1</v>
      </c>
      <c r="H24" s="27" t="s">
        <v>158</v>
      </c>
      <c r="I24" s="27">
        <v>77</v>
      </c>
      <c r="J24" s="26">
        <v>23</v>
      </c>
      <c r="K24" s="27">
        <v>54</v>
      </c>
      <c r="L24" s="27">
        <v>33</v>
      </c>
      <c r="M24" s="26">
        <v>32</v>
      </c>
      <c r="N24" s="21" t="s">
        <v>101</v>
      </c>
      <c r="O24" s="10"/>
      <c r="P24" s="30">
        <v>46</v>
      </c>
      <c r="Q24" s="28"/>
      <c r="R24" s="30">
        <v>49</v>
      </c>
      <c r="S24" s="28"/>
      <c r="T24" s="30">
        <v>26</v>
      </c>
      <c r="U24" s="28"/>
      <c r="V24" s="116">
        <v>-3</v>
      </c>
    </row>
    <row r="25" spans="1:22" ht="17.25" customHeight="1">
      <c r="A25" s="21" t="s">
        <v>147</v>
      </c>
      <c r="B25" s="24">
        <v>9</v>
      </c>
      <c r="C25" s="25">
        <v>44</v>
      </c>
      <c r="D25" s="24">
        <v>24</v>
      </c>
      <c r="E25" s="26" t="s">
        <v>216</v>
      </c>
      <c r="F25" s="27">
        <v>3</v>
      </c>
      <c r="G25" s="26" t="s">
        <v>216</v>
      </c>
      <c r="H25" s="27" t="s">
        <v>216</v>
      </c>
      <c r="I25" s="27">
        <v>80</v>
      </c>
      <c r="J25" s="26">
        <v>17</v>
      </c>
      <c r="K25" s="27">
        <v>63</v>
      </c>
      <c r="L25" s="27">
        <v>27</v>
      </c>
      <c r="M25" s="26">
        <v>24</v>
      </c>
      <c r="N25" s="21" t="s">
        <v>102</v>
      </c>
      <c r="O25" s="10"/>
      <c r="P25" s="30">
        <v>47</v>
      </c>
      <c r="Q25" s="28"/>
      <c r="R25" s="30">
        <v>61</v>
      </c>
      <c r="S25" s="28"/>
      <c r="T25" s="30">
        <v>12</v>
      </c>
      <c r="U25" s="28"/>
      <c r="V25" s="116">
        <v>-14</v>
      </c>
    </row>
    <row r="26" spans="1:22" ht="17.25" customHeight="1">
      <c r="A26" s="21" t="s">
        <v>148</v>
      </c>
      <c r="B26" s="24">
        <v>7</v>
      </c>
      <c r="C26" s="25">
        <v>34</v>
      </c>
      <c r="D26" s="24">
        <v>26</v>
      </c>
      <c r="E26" s="26">
        <v>2</v>
      </c>
      <c r="F26" s="27">
        <v>3</v>
      </c>
      <c r="G26" s="26" t="s">
        <v>216</v>
      </c>
      <c r="H26" s="27" t="s">
        <v>216</v>
      </c>
      <c r="I26" s="27">
        <v>72</v>
      </c>
      <c r="J26" s="26">
        <v>12</v>
      </c>
      <c r="K26" s="27">
        <v>60</v>
      </c>
      <c r="L26" s="27">
        <v>29</v>
      </c>
      <c r="M26" s="26">
        <v>27</v>
      </c>
      <c r="N26" s="22" t="s">
        <v>182</v>
      </c>
      <c r="O26" s="10"/>
      <c r="P26" s="30">
        <v>31</v>
      </c>
      <c r="Q26" s="28"/>
      <c r="R26" s="30">
        <v>28</v>
      </c>
      <c r="S26" s="28"/>
      <c r="T26" s="30">
        <v>15</v>
      </c>
      <c r="U26" s="29"/>
      <c r="V26" s="116">
        <v>3</v>
      </c>
    </row>
    <row r="27" spans="1:22" ht="17.25" customHeight="1">
      <c r="A27" s="21" t="s">
        <v>144</v>
      </c>
      <c r="B27" s="24">
        <v>5</v>
      </c>
      <c r="C27" s="25">
        <v>44</v>
      </c>
      <c r="D27" s="24">
        <v>23</v>
      </c>
      <c r="E27" s="26" t="s">
        <v>216</v>
      </c>
      <c r="F27" s="27">
        <v>2</v>
      </c>
      <c r="G27" s="26">
        <v>1</v>
      </c>
      <c r="H27" s="27" t="s">
        <v>216</v>
      </c>
      <c r="I27" s="27">
        <v>75</v>
      </c>
      <c r="J27" s="26">
        <v>9</v>
      </c>
      <c r="K27" s="27">
        <v>70</v>
      </c>
      <c r="L27" s="27">
        <v>34</v>
      </c>
      <c r="M27" s="26">
        <v>32</v>
      </c>
      <c r="N27" s="22">
        <v>21</v>
      </c>
      <c r="O27" s="10"/>
      <c r="P27" s="30">
        <v>58</v>
      </c>
      <c r="Q27" s="28"/>
      <c r="R27" s="30">
        <v>55</v>
      </c>
      <c r="S27" s="28"/>
      <c r="T27" s="30">
        <v>18</v>
      </c>
      <c r="U27" s="29"/>
      <c r="V27" s="116">
        <v>3</v>
      </c>
    </row>
    <row r="28" spans="1:22" ht="17.25" customHeight="1">
      <c r="A28" s="21" t="s">
        <v>149</v>
      </c>
      <c r="B28" s="24">
        <v>4</v>
      </c>
      <c r="C28" s="25">
        <v>23</v>
      </c>
      <c r="D28" s="24">
        <v>17</v>
      </c>
      <c r="E28" s="26" t="s">
        <v>216</v>
      </c>
      <c r="F28" s="27">
        <v>4</v>
      </c>
      <c r="G28" s="26" t="s">
        <v>216</v>
      </c>
      <c r="H28" s="27" t="s">
        <v>216</v>
      </c>
      <c r="I28" s="27">
        <v>48</v>
      </c>
      <c r="J28" s="26">
        <v>8</v>
      </c>
      <c r="K28" s="27">
        <v>42</v>
      </c>
      <c r="L28" s="27">
        <v>14</v>
      </c>
      <c r="M28" s="26">
        <v>14</v>
      </c>
      <c r="N28" s="22">
        <v>22</v>
      </c>
      <c r="O28" s="2"/>
      <c r="P28" s="30">
        <v>86</v>
      </c>
      <c r="Q28" s="29"/>
      <c r="R28" s="30">
        <v>80</v>
      </c>
      <c r="S28" s="29"/>
      <c r="T28" s="30">
        <v>24</v>
      </c>
      <c r="U28" s="29"/>
      <c r="V28" s="116">
        <v>6</v>
      </c>
    </row>
    <row r="29" spans="1:22" ht="17.25" customHeight="1">
      <c r="A29" s="21" t="s">
        <v>150</v>
      </c>
      <c r="B29" s="24">
        <v>4</v>
      </c>
      <c r="C29" s="25">
        <v>37</v>
      </c>
      <c r="D29" s="24">
        <v>14</v>
      </c>
      <c r="E29" s="26" t="s">
        <v>216</v>
      </c>
      <c r="F29" s="27">
        <v>2</v>
      </c>
      <c r="G29" s="26" t="s">
        <v>216</v>
      </c>
      <c r="H29" s="27" t="s">
        <v>216</v>
      </c>
      <c r="I29" s="27">
        <v>57</v>
      </c>
      <c r="J29" s="26">
        <v>12</v>
      </c>
      <c r="K29" s="27">
        <v>46</v>
      </c>
      <c r="L29" s="27">
        <v>23</v>
      </c>
      <c r="M29" s="26">
        <v>21</v>
      </c>
      <c r="N29" s="22">
        <v>23</v>
      </c>
      <c r="O29" s="2"/>
      <c r="P29" s="30">
        <v>80</v>
      </c>
      <c r="Q29" s="29"/>
      <c r="R29" s="30">
        <v>82</v>
      </c>
      <c r="S29" s="29"/>
      <c r="T29" s="30">
        <v>26</v>
      </c>
      <c r="U29" s="29"/>
      <c r="V29" s="116">
        <v>2</v>
      </c>
    </row>
    <row r="30" spans="1:23" ht="17.25" customHeight="1" thickBot="1">
      <c r="A30" s="21" t="s">
        <v>151</v>
      </c>
      <c r="B30" s="24">
        <v>5</v>
      </c>
      <c r="C30" s="25">
        <v>28</v>
      </c>
      <c r="D30" s="24">
        <v>15</v>
      </c>
      <c r="E30" s="26" t="s">
        <v>216</v>
      </c>
      <c r="F30" s="27">
        <v>5</v>
      </c>
      <c r="G30" s="26" t="s">
        <v>216</v>
      </c>
      <c r="H30" s="27" t="s">
        <v>216</v>
      </c>
      <c r="I30" s="27">
        <v>53</v>
      </c>
      <c r="J30" s="26">
        <v>10</v>
      </c>
      <c r="K30" s="27">
        <v>45</v>
      </c>
      <c r="L30" s="27">
        <v>22</v>
      </c>
      <c r="M30" s="26">
        <v>22</v>
      </c>
      <c r="N30" s="36">
        <v>24</v>
      </c>
      <c r="O30" s="1"/>
      <c r="P30" s="359">
        <v>70</v>
      </c>
      <c r="Q30" s="375"/>
      <c r="R30" s="359">
        <v>74</v>
      </c>
      <c r="S30" s="375"/>
      <c r="T30" s="359">
        <v>22</v>
      </c>
      <c r="U30" s="375"/>
      <c r="V30" s="376">
        <v>-4</v>
      </c>
      <c r="W30" s="14"/>
    </row>
    <row r="31" spans="1:22" ht="17.25" customHeight="1">
      <c r="A31" s="21" t="s">
        <v>152</v>
      </c>
      <c r="B31" s="24">
        <v>5</v>
      </c>
      <c r="C31" s="25">
        <v>36</v>
      </c>
      <c r="D31" s="24">
        <v>17</v>
      </c>
      <c r="E31" s="26" t="s">
        <v>216</v>
      </c>
      <c r="F31" s="27">
        <v>3</v>
      </c>
      <c r="G31" s="26">
        <v>2</v>
      </c>
      <c r="H31" s="27" t="s">
        <v>216</v>
      </c>
      <c r="I31" s="27">
        <v>63</v>
      </c>
      <c r="J31" s="26">
        <v>8</v>
      </c>
      <c r="K31" s="27">
        <v>55</v>
      </c>
      <c r="L31" s="27">
        <v>26</v>
      </c>
      <c r="M31" s="26">
        <v>25</v>
      </c>
      <c r="N31" s="11"/>
      <c r="V31" s="8" t="s">
        <v>20</v>
      </c>
    </row>
    <row r="32" spans="1:25" ht="17.25" customHeight="1">
      <c r="A32" s="21" t="s">
        <v>153</v>
      </c>
      <c r="B32" s="24">
        <v>4</v>
      </c>
      <c r="C32" s="25">
        <v>42</v>
      </c>
      <c r="D32" s="24">
        <v>18</v>
      </c>
      <c r="E32" s="26" t="s">
        <v>216</v>
      </c>
      <c r="F32" s="27">
        <v>2</v>
      </c>
      <c r="G32" s="26" t="s">
        <v>216</v>
      </c>
      <c r="H32" s="27" t="s">
        <v>216</v>
      </c>
      <c r="I32" s="27">
        <v>66</v>
      </c>
      <c r="J32" s="26">
        <v>8</v>
      </c>
      <c r="K32" s="27">
        <v>58</v>
      </c>
      <c r="L32" s="27">
        <v>31</v>
      </c>
      <c r="M32" s="26">
        <v>29</v>
      </c>
      <c r="N32" s="136" t="s">
        <v>136</v>
      </c>
      <c r="O32" s="45"/>
      <c r="P32" s="46"/>
      <c r="Q32" s="45"/>
      <c r="R32" s="45"/>
      <c r="S32" s="45"/>
      <c r="T32" s="45"/>
      <c r="U32" s="45"/>
      <c r="V32" s="45"/>
      <c r="W32" s="45"/>
      <c r="X32" s="45"/>
      <c r="Y32" s="45"/>
    </row>
    <row r="33" spans="1:25" ht="17.25" customHeight="1" thickBot="1">
      <c r="A33" s="21" t="s">
        <v>154</v>
      </c>
      <c r="B33" s="24">
        <v>6</v>
      </c>
      <c r="C33" s="25">
        <v>47</v>
      </c>
      <c r="D33" s="24">
        <v>19</v>
      </c>
      <c r="E33" s="26" t="s">
        <v>216</v>
      </c>
      <c r="F33" s="27">
        <v>1</v>
      </c>
      <c r="G33" s="26">
        <v>1</v>
      </c>
      <c r="H33" s="27" t="s">
        <v>216</v>
      </c>
      <c r="I33" s="27">
        <v>74</v>
      </c>
      <c r="J33" s="26">
        <v>15</v>
      </c>
      <c r="K33" s="27">
        <v>59</v>
      </c>
      <c r="L33" s="27">
        <v>38</v>
      </c>
      <c r="M33" s="26">
        <v>36</v>
      </c>
      <c r="N33" s="47"/>
      <c r="O33" s="47"/>
      <c r="P33" s="48"/>
      <c r="Q33" s="47"/>
      <c r="R33" s="47"/>
      <c r="S33" s="47"/>
      <c r="T33" s="47"/>
      <c r="U33" s="47"/>
      <c r="V33" s="47"/>
      <c r="W33" s="47"/>
      <c r="X33" s="49" t="s">
        <v>244</v>
      </c>
      <c r="Y33" s="50"/>
    </row>
    <row r="34" spans="1:25" ht="17.25" customHeight="1">
      <c r="A34" s="21" t="s">
        <v>155</v>
      </c>
      <c r="B34" s="24">
        <v>7</v>
      </c>
      <c r="C34" s="25">
        <v>64</v>
      </c>
      <c r="D34" s="24">
        <v>25</v>
      </c>
      <c r="E34" s="26" t="s">
        <v>216</v>
      </c>
      <c r="F34" s="27" t="s">
        <v>216</v>
      </c>
      <c r="G34" s="26" t="s">
        <v>216</v>
      </c>
      <c r="H34" s="27" t="s">
        <v>216</v>
      </c>
      <c r="I34" s="27">
        <v>97</v>
      </c>
      <c r="J34" s="26">
        <v>12</v>
      </c>
      <c r="K34" s="27">
        <v>91</v>
      </c>
      <c r="L34" s="27">
        <v>42</v>
      </c>
      <c r="M34" s="26">
        <v>41</v>
      </c>
      <c r="N34" s="55"/>
      <c r="O34" s="55"/>
      <c r="P34" s="56" t="s">
        <v>38</v>
      </c>
      <c r="Q34" s="217" t="s">
        <v>39</v>
      </c>
      <c r="R34" s="232" t="s">
        <v>126</v>
      </c>
      <c r="S34" s="233"/>
      <c r="T34" s="234"/>
      <c r="U34" s="232" t="s">
        <v>127</v>
      </c>
      <c r="V34" s="235"/>
      <c r="W34" s="236"/>
      <c r="X34" s="204" t="s">
        <v>200</v>
      </c>
      <c r="Y34" s="50"/>
    </row>
    <row r="35" spans="1:25" ht="17.25" customHeight="1">
      <c r="A35" s="21" t="s">
        <v>156</v>
      </c>
      <c r="B35" s="24">
        <v>3</v>
      </c>
      <c r="C35" s="25">
        <v>67</v>
      </c>
      <c r="D35" s="24">
        <v>9</v>
      </c>
      <c r="E35" s="26" t="s">
        <v>216</v>
      </c>
      <c r="F35" s="27" t="s">
        <v>216</v>
      </c>
      <c r="G35" s="26" t="s">
        <v>216</v>
      </c>
      <c r="H35" s="27">
        <v>1</v>
      </c>
      <c r="I35" s="27">
        <v>80</v>
      </c>
      <c r="J35" s="26">
        <v>15</v>
      </c>
      <c r="K35" s="27">
        <v>66</v>
      </c>
      <c r="L35" s="27">
        <v>30</v>
      </c>
      <c r="M35" s="26">
        <v>25</v>
      </c>
      <c r="N35" s="57"/>
      <c r="O35" s="57"/>
      <c r="P35" s="58"/>
      <c r="Q35" s="218"/>
      <c r="R35" s="220" t="s">
        <v>164</v>
      </c>
      <c r="S35" s="237" t="s">
        <v>162</v>
      </c>
      <c r="T35" s="220" t="s">
        <v>165</v>
      </c>
      <c r="U35" s="220" t="s">
        <v>164</v>
      </c>
      <c r="V35" s="237" t="s">
        <v>163</v>
      </c>
      <c r="W35" s="220" t="s">
        <v>165</v>
      </c>
      <c r="X35" s="205"/>
      <c r="Y35" s="50"/>
    </row>
    <row r="36" spans="1:25" ht="17.25" customHeight="1">
      <c r="A36" s="21" t="s">
        <v>157</v>
      </c>
      <c r="B36" s="24">
        <v>5</v>
      </c>
      <c r="C36" s="24">
        <v>82</v>
      </c>
      <c r="D36" s="24">
        <v>11</v>
      </c>
      <c r="E36" s="27" t="s">
        <v>216</v>
      </c>
      <c r="F36" s="27">
        <v>5</v>
      </c>
      <c r="G36" s="26" t="s">
        <v>216</v>
      </c>
      <c r="H36" s="24" t="s">
        <v>216</v>
      </c>
      <c r="I36" s="24">
        <v>103</v>
      </c>
      <c r="J36" s="24">
        <v>11</v>
      </c>
      <c r="K36" s="24">
        <v>92</v>
      </c>
      <c r="L36" s="24">
        <v>42</v>
      </c>
      <c r="M36" s="28">
        <v>41</v>
      </c>
      <c r="N36" s="57"/>
      <c r="O36" s="57"/>
      <c r="P36" s="58"/>
      <c r="Q36" s="218"/>
      <c r="R36" s="221"/>
      <c r="S36" s="238"/>
      <c r="T36" s="221"/>
      <c r="U36" s="221"/>
      <c r="V36" s="238"/>
      <c r="W36" s="221"/>
      <c r="X36" s="205"/>
      <c r="Y36" s="50"/>
    </row>
    <row r="37" spans="1:25" ht="17.25" customHeight="1">
      <c r="A37" s="21" t="s">
        <v>195</v>
      </c>
      <c r="B37" s="24">
        <v>5</v>
      </c>
      <c r="C37" s="24">
        <v>65</v>
      </c>
      <c r="D37" s="24">
        <v>15</v>
      </c>
      <c r="E37" s="27" t="s">
        <v>216</v>
      </c>
      <c r="F37" s="27">
        <v>7</v>
      </c>
      <c r="G37" s="27">
        <v>1</v>
      </c>
      <c r="H37" s="26">
        <v>1</v>
      </c>
      <c r="I37" s="24">
        <v>94</v>
      </c>
      <c r="J37" s="24">
        <v>7</v>
      </c>
      <c r="K37" s="24">
        <v>82</v>
      </c>
      <c r="L37" s="24">
        <v>34</v>
      </c>
      <c r="M37" s="28">
        <v>31</v>
      </c>
      <c r="N37" s="59" t="s">
        <v>55</v>
      </c>
      <c r="O37" s="57"/>
      <c r="P37" s="57"/>
      <c r="Q37" s="219"/>
      <c r="R37" s="222"/>
      <c r="S37" s="239"/>
      <c r="T37" s="222"/>
      <c r="U37" s="222"/>
      <c r="V37" s="239"/>
      <c r="W37" s="222"/>
      <c r="X37" s="206"/>
      <c r="Y37" s="50"/>
    </row>
    <row r="38" spans="1:25" ht="17.25" customHeight="1">
      <c r="A38" s="21" t="s">
        <v>174</v>
      </c>
      <c r="B38" s="24">
        <v>12</v>
      </c>
      <c r="C38" s="24">
        <v>97</v>
      </c>
      <c r="D38" s="24">
        <v>17</v>
      </c>
      <c r="E38" s="27" t="s">
        <v>216</v>
      </c>
      <c r="F38" s="24">
        <v>14</v>
      </c>
      <c r="G38" s="24" t="s">
        <v>216</v>
      </c>
      <c r="H38" s="24" t="s">
        <v>216</v>
      </c>
      <c r="I38" s="24">
        <v>140</v>
      </c>
      <c r="J38" s="24">
        <v>24</v>
      </c>
      <c r="K38" s="24">
        <v>117</v>
      </c>
      <c r="L38" s="24">
        <v>50</v>
      </c>
      <c r="M38" s="28">
        <v>44</v>
      </c>
      <c r="N38" s="163" t="s">
        <v>123</v>
      </c>
      <c r="O38" s="210"/>
      <c r="P38" s="210"/>
      <c r="Q38" s="362">
        <f>SUM(R38:W38)</f>
        <v>3267</v>
      </c>
      <c r="R38" s="363">
        <v>4</v>
      </c>
      <c r="S38" s="364">
        <v>1139</v>
      </c>
      <c r="T38" s="365">
        <v>604</v>
      </c>
      <c r="U38" s="363">
        <v>5</v>
      </c>
      <c r="V38" s="364">
        <v>849</v>
      </c>
      <c r="W38" s="362">
        <v>666</v>
      </c>
      <c r="X38" s="363">
        <v>19</v>
      </c>
      <c r="Y38" s="50"/>
    </row>
    <row r="39" spans="1:25" ht="17.25" customHeight="1">
      <c r="A39" s="21" t="s">
        <v>175</v>
      </c>
      <c r="B39" s="24">
        <v>12</v>
      </c>
      <c r="C39" s="24">
        <v>97</v>
      </c>
      <c r="D39" s="24">
        <v>17</v>
      </c>
      <c r="E39" s="27" t="s">
        <v>216</v>
      </c>
      <c r="F39" s="24">
        <v>14</v>
      </c>
      <c r="G39" s="27" t="s">
        <v>216</v>
      </c>
      <c r="H39" s="27" t="s">
        <v>216</v>
      </c>
      <c r="I39" s="24">
        <v>140</v>
      </c>
      <c r="J39" s="24">
        <v>24</v>
      </c>
      <c r="K39" s="24">
        <v>117</v>
      </c>
      <c r="L39" s="24">
        <v>48</v>
      </c>
      <c r="M39" s="29">
        <v>44</v>
      </c>
      <c r="N39" s="163" t="s">
        <v>9</v>
      </c>
      <c r="O39" s="210"/>
      <c r="P39" s="210"/>
      <c r="Q39" s="362">
        <f aca="true" t="shared" si="1" ref="Q39:Q53">SUM(R39:W39)</f>
        <v>495</v>
      </c>
      <c r="R39" s="364">
        <v>0</v>
      </c>
      <c r="S39" s="362">
        <v>106</v>
      </c>
      <c r="T39" s="364">
        <v>78</v>
      </c>
      <c r="U39" s="364">
        <v>1</v>
      </c>
      <c r="V39" s="364">
        <v>130</v>
      </c>
      <c r="W39" s="364">
        <v>180</v>
      </c>
      <c r="X39" s="363">
        <v>2</v>
      </c>
      <c r="Y39" s="50"/>
    </row>
    <row r="40" spans="1:25" ht="17.25" customHeight="1">
      <c r="A40" s="21" t="s">
        <v>176</v>
      </c>
      <c r="B40" s="24">
        <v>4</v>
      </c>
      <c r="C40" s="24">
        <v>96</v>
      </c>
      <c r="D40" s="24">
        <v>12</v>
      </c>
      <c r="E40" s="27" t="s">
        <v>216</v>
      </c>
      <c r="F40" s="24">
        <v>18</v>
      </c>
      <c r="G40" s="27">
        <v>1</v>
      </c>
      <c r="H40" s="27">
        <v>1</v>
      </c>
      <c r="I40" s="24">
        <v>129</v>
      </c>
      <c r="J40" s="24">
        <v>20</v>
      </c>
      <c r="K40" s="24">
        <v>109</v>
      </c>
      <c r="L40" s="24">
        <v>48</v>
      </c>
      <c r="M40" s="29">
        <v>46</v>
      </c>
      <c r="N40" s="209" t="s">
        <v>125</v>
      </c>
      <c r="O40" s="162"/>
      <c r="P40" s="163"/>
      <c r="Q40" s="362">
        <f t="shared" si="1"/>
        <v>1105</v>
      </c>
      <c r="R40" s="363">
        <f>SUM(R41:R43)</f>
        <v>0</v>
      </c>
      <c r="S40" s="364">
        <f aca="true" t="shared" si="2" ref="S40:X40">SUM(S41:S43)</f>
        <v>99</v>
      </c>
      <c r="T40" s="364">
        <f t="shared" si="2"/>
        <v>349</v>
      </c>
      <c r="U40" s="363">
        <f>SUM(U41:U43)</f>
        <v>0</v>
      </c>
      <c r="V40" s="364">
        <f t="shared" si="2"/>
        <v>40</v>
      </c>
      <c r="W40" s="364">
        <f t="shared" si="2"/>
        <v>617</v>
      </c>
      <c r="X40" s="363">
        <f t="shared" si="2"/>
        <v>0</v>
      </c>
      <c r="Y40" s="50"/>
    </row>
    <row r="41" spans="1:25" ht="17.25" customHeight="1">
      <c r="A41" s="21" t="s">
        <v>196</v>
      </c>
      <c r="B41" s="24">
        <v>2</v>
      </c>
      <c r="C41" s="24">
        <v>111</v>
      </c>
      <c r="D41" s="24">
        <v>21</v>
      </c>
      <c r="E41" s="27">
        <v>1</v>
      </c>
      <c r="F41" s="24">
        <v>19</v>
      </c>
      <c r="G41" s="24">
        <v>0</v>
      </c>
      <c r="H41" s="24">
        <v>0</v>
      </c>
      <c r="I41" s="24">
        <v>154</v>
      </c>
      <c r="J41" s="24">
        <v>27</v>
      </c>
      <c r="K41" s="24">
        <v>127</v>
      </c>
      <c r="L41" s="24">
        <v>48</v>
      </c>
      <c r="M41" s="28">
        <v>47</v>
      </c>
      <c r="N41" s="111"/>
      <c r="O41" s="211" t="s">
        <v>119</v>
      </c>
      <c r="P41" s="212"/>
      <c r="Q41" s="366">
        <f t="shared" si="1"/>
        <v>546</v>
      </c>
      <c r="R41" s="366">
        <v>0</v>
      </c>
      <c r="S41" s="366">
        <v>4</v>
      </c>
      <c r="T41" s="366">
        <v>177</v>
      </c>
      <c r="U41" s="366">
        <v>0</v>
      </c>
      <c r="V41" s="366">
        <v>11</v>
      </c>
      <c r="W41" s="366">
        <v>354</v>
      </c>
      <c r="X41" s="367">
        <v>0</v>
      </c>
      <c r="Y41" s="50"/>
    </row>
    <row r="42" spans="1:25" ht="17.25" customHeight="1">
      <c r="A42" s="22" t="s">
        <v>160</v>
      </c>
      <c r="B42" s="24">
        <v>2</v>
      </c>
      <c r="C42" s="30">
        <v>100</v>
      </c>
      <c r="D42" s="24">
        <v>27</v>
      </c>
      <c r="E42" s="24">
        <v>2</v>
      </c>
      <c r="F42" s="30">
        <v>18</v>
      </c>
      <c r="G42" s="24">
        <v>0</v>
      </c>
      <c r="H42" s="24">
        <v>0</v>
      </c>
      <c r="I42" s="24">
        <v>149</v>
      </c>
      <c r="J42" s="24">
        <v>28</v>
      </c>
      <c r="K42" s="24">
        <v>121</v>
      </c>
      <c r="L42" s="24">
        <v>38</v>
      </c>
      <c r="M42" s="29">
        <v>31</v>
      </c>
      <c r="N42" s="51"/>
      <c r="O42" s="215" t="s">
        <v>118</v>
      </c>
      <c r="P42" s="216"/>
      <c r="Q42" s="85">
        <f t="shared" si="1"/>
        <v>183</v>
      </c>
      <c r="R42" s="85">
        <v>0</v>
      </c>
      <c r="S42" s="85">
        <v>5</v>
      </c>
      <c r="T42" s="85">
        <v>68</v>
      </c>
      <c r="U42" s="85">
        <v>0</v>
      </c>
      <c r="V42" s="85">
        <v>2</v>
      </c>
      <c r="W42" s="85">
        <v>108</v>
      </c>
      <c r="X42" s="86">
        <v>0</v>
      </c>
      <c r="Y42" s="50"/>
    </row>
    <row r="43" spans="1:25" ht="17.25" customHeight="1">
      <c r="A43" s="23">
        <v>21</v>
      </c>
      <c r="B43" s="31">
        <v>3</v>
      </c>
      <c r="C43" s="31">
        <v>187</v>
      </c>
      <c r="D43" s="32">
        <v>16</v>
      </c>
      <c r="E43" s="143">
        <v>0</v>
      </c>
      <c r="F43" s="31">
        <v>23</v>
      </c>
      <c r="G43" s="24">
        <v>0</v>
      </c>
      <c r="H43" s="24">
        <v>0</v>
      </c>
      <c r="I43" s="31">
        <v>229</v>
      </c>
      <c r="J43" s="31">
        <v>31</v>
      </c>
      <c r="K43" s="27">
        <v>198</v>
      </c>
      <c r="L43" s="34">
        <v>63</v>
      </c>
      <c r="M43" s="34">
        <v>58</v>
      </c>
      <c r="N43" s="52"/>
      <c r="O43" s="213" t="s">
        <v>122</v>
      </c>
      <c r="P43" s="214"/>
      <c r="Q43" s="362">
        <f t="shared" si="1"/>
        <v>376</v>
      </c>
      <c r="R43" s="362">
        <v>0</v>
      </c>
      <c r="S43" s="368">
        <v>90</v>
      </c>
      <c r="T43" s="368">
        <v>104</v>
      </c>
      <c r="U43" s="368">
        <v>0</v>
      </c>
      <c r="V43" s="368">
        <v>27</v>
      </c>
      <c r="W43" s="368">
        <v>155</v>
      </c>
      <c r="X43" s="369">
        <v>0</v>
      </c>
      <c r="Y43" s="50"/>
    </row>
    <row r="44" spans="1:25" ht="17.25" customHeight="1">
      <c r="A44" s="23">
        <v>22</v>
      </c>
      <c r="B44" s="31">
        <v>2</v>
      </c>
      <c r="C44" s="31">
        <v>211</v>
      </c>
      <c r="D44" s="32">
        <v>24</v>
      </c>
      <c r="E44" s="143">
        <v>0</v>
      </c>
      <c r="F44" s="31">
        <v>34</v>
      </c>
      <c r="G44" s="24">
        <v>1</v>
      </c>
      <c r="H44" s="24">
        <v>0</v>
      </c>
      <c r="I44" s="32">
        <v>272</v>
      </c>
      <c r="J44" s="33">
        <v>46</v>
      </c>
      <c r="K44" s="27">
        <v>226</v>
      </c>
      <c r="L44" s="34">
        <v>101</v>
      </c>
      <c r="M44" s="34">
        <v>86</v>
      </c>
      <c r="N44" s="209" t="s">
        <v>57</v>
      </c>
      <c r="O44" s="162"/>
      <c r="P44" s="163"/>
      <c r="Q44" s="364">
        <f t="shared" si="1"/>
        <v>143</v>
      </c>
      <c r="R44" s="370">
        <f>SUM(R45:R47)</f>
        <v>0</v>
      </c>
      <c r="S44" s="370">
        <f aca="true" t="shared" si="3" ref="S44:X44">SUM(S45:S47)</f>
        <v>54</v>
      </c>
      <c r="T44" s="370">
        <f t="shared" si="3"/>
        <v>78</v>
      </c>
      <c r="U44" s="370">
        <f t="shared" si="3"/>
        <v>0</v>
      </c>
      <c r="V44" s="370">
        <f t="shared" si="3"/>
        <v>7</v>
      </c>
      <c r="W44" s="370">
        <f t="shared" si="3"/>
        <v>4</v>
      </c>
      <c r="X44" s="371">
        <f t="shared" si="3"/>
        <v>1</v>
      </c>
      <c r="Y44" s="50"/>
    </row>
    <row r="45" spans="1:25" ht="17.25" customHeight="1">
      <c r="A45" s="23">
        <v>23</v>
      </c>
      <c r="B45" s="31">
        <v>4</v>
      </c>
      <c r="C45" s="31">
        <v>225</v>
      </c>
      <c r="D45" s="32">
        <v>26</v>
      </c>
      <c r="E45" s="143">
        <v>2</v>
      </c>
      <c r="F45" s="31">
        <v>24</v>
      </c>
      <c r="G45" s="24">
        <v>0</v>
      </c>
      <c r="H45" s="24">
        <v>1</v>
      </c>
      <c r="I45" s="32">
        <v>282</v>
      </c>
      <c r="J45" s="33">
        <v>44</v>
      </c>
      <c r="K45" s="27">
        <v>238</v>
      </c>
      <c r="L45" s="34">
        <v>93</v>
      </c>
      <c r="M45" s="34">
        <v>80</v>
      </c>
      <c r="N45" s="111"/>
      <c r="O45" s="207" t="s">
        <v>120</v>
      </c>
      <c r="P45" s="208"/>
      <c r="Q45" s="366">
        <f t="shared" si="1"/>
        <v>132</v>
      </c>
      <c r="R45" s="366">
        <v>0</v>
      </c>
      <c r="S45" s="366">
        <v>47</v>
      </c>
      <c r="T45" s="366">
        <v>74</v>
      </c>
      <c r="U45" s="366">
        <v>0</v>
      </c>
      <c r="V45" s="366">
        <v>7</v>
      </c>
      <c r="W45" s="366">
        <v>4</v>
      </c>
      <c r="X45" s="367">
        <v>1</v>
      </c>
      <c r="Y45" s="50"/>
    </row>
    <row r="46" spans="1:25" ht="17.25" customHeight="1">
      <c r="A46" s="23" t="s">
        <v>248</v>
      </c>
      <c r="B46" s="346">
        <f>SUM(B48:B54)</f>
        <v>4</v>
      </c>
      <c r="C46" s="346">
        <f aca="true" t="shared" si="4" ref="C46:M46">SUM(C48:C54)</f>
        <v>201</v>
      </c>
      <c r="D46" s="347">
        <f t="shared" si="4"/>
        <v>48</v>
      </c>
      <c r="E46" s="348">
        <f t="shared" si="4"/>
        <v>0</v>
      </c>
      <c r="F46" s="346">
        <f t="shared" si="4"/>
        <v>19</v>
      </c>
      <c r="G46" s="349">
        <f t="shared" si="4"/>
        <v>0</v>
      </c>
      <c r="H46" s="349">
        <f t="shared" si="4"/>
        <v>0</v>
      </c>
      <c r="I46" s="347">
        <f>SUM(I48:I54)</f>
        <v>271</v>
      </c>
      <c r="J46" s="350">
        <f t="shared" si="4"/>
        <v>49</v>
      </c>
      <c r="K46" s="348">
        <f>SUM(K48:K54)</f>
        <v>222</v>
      </c>
      <c r="L46" s="351">
        <f t="shared" si="4"/>
        <v>73</v>
      </c>
      <c r="M46" s="351">
        <f t="shared" si="4"/>
        <v>70</v>
      </c>
      <c r="N46" s="51"/>
      <c r="O46" s="154" t="s">
        <v>121</v>
      </c>
      <c r="P46" s="155"/>
      <c r="Q46" s="85">
        <f t="shared" si="1"/>
        <v>6</v>
      </c>
      <c r="R46" s="85">
        <v>0</v>
      </c>
      <c r="S46" s="85">
        <v>4</v>
      </c>
      <c r="T46" s="85">
        <v>2</v>
      </c>
      <c r="U46" s="85">
        <v>0</v>
      </c>
      <c r="V46" s="85">
        <v>0</v>
      </c>
      <c r="W46" s="85">
        <v>0</v>
      </c>
      <c r="X46" s="86">
        <v>0</v>
      </c>
      <c r="Y46" s="50"/>
    </row>
    <row r="47" spans="1:25" ht="17.25" customHeight="1">
      <c r="A47" s="20" t="s">
        <v>225</v>
      </c>
      <c r="B47" s="349"/>
      <c r="C47" s="352"/>
      <c r="D47" s="349"/>
      <c r="E47" s="349"/>
      <c r="F47" s="349"/>
      <c r="G47" s="349"/>
      <c r="H47" s="349"/>
      <c r="I47" s="39"/>
      <c r="J47" s="352"/>
      <c r="K47" s="349"/>
      <c r="L47" s="353"/>
      <c r="M47" s="353"/>
      <c r="N47" s="52"/>
      <c r="O47" s="156" t="s">
        <v>122</v>
      </c>
      <c r="P47" s="157"/>
      <c r="Q47" s="362">
        <f t="shared" si="1"/>
        <v>5</v>
      </c>
      <c r="R47" s="362">
        <v>0</v>
      </c>
      <c r="S47" s="362">
        <v>3</v>
      </c>
      <c r="T47" s="362">
        <v>2</v>
      </c>
      <c r="U47" s="362">
        <v>0</v>
      </c>
      <c r="V47" s="362">
        <v>0</v>
      </c>
      <c r="W47" s="362">
        <v>0</v>
      </c>
      <c r="X47" s="372">
        <v>0</v>
      </c>
      <c r="Y47" s="50"/>
    </row>
    <row r="48" spans="1:25" ht="17.25" customHeight="1">
      <c r="A48" s="15" t="s">
        <v>22</v>
      </c>
      <c r="B48" s="349">
        <v>2</v>
      </c>
      <c r="C48" s="354">
        <v>27</v>
      </c>
      <c r="D48" s="349">
        <v>13</v>
      </c>
      <c r="E48" s="355">
        <v>0</v>
      </c>
      <c r="F48" s="348">
        <v>8</v>
      </c>
      <c r="G48" s="355">
        <v>0</v>
      </c>
      <c r="H48" s="348">
        <v>0</v>
      </c>
      <c r="I48" s="348">
        <f aca="true" t="shared" si="5" ref="I48:I53">SUM(B48:H48)</f>
        <v>50</v>
      </c>
      <c r="J48" s="355">
        <v>7</v>
      </c>
      <c r="K48" s="348">
        <f>+I48-J48</f>
        <v>43</v>
      </c>
      <c r="L48" s="356">
        <v>9</v>
      </c>
      <c r="M48" s="356">
        <v>8</v>
      </c>
      <c r="N48" s="162" t="s">
        <v>124</v>
      </c>
      <c r="O48" s="162"/>
      <c r="P48" s="163"/>
      <c r="Q48" s="362">
        <f t="shared" si="1"/>
        <v>81</v>
      </c>
      <c r="R48" s="364">
        <v>0</v>
      </c>
      <c r="S48" s="364">
        <v>20</v>
      </c>
      <c r="T48" s="364">
        <v>11</v>
      </c>
      <c r="U48" s="364">
        <v>1</v>
      </c>
      <c r="V48" s="364">
        <v>25</v>
      </c>
      <c r="W48" s="364">
        <v>24</v>
      </c>
      <c r="X48" s="363">
        <v>1</v>
      </c>
      <c r="Y48" s="50"/>
    </row>
    <row r="49" spans="1:25" ht="17.25" customHeight="1">
      <c r="A49" s="15" t="s">
        <v>23</v>
      </c>
      <c r="B49" s="348">
        <v>1</v>
      </c>
      <c r="C49" s="354">
        <v>71</v>
      </c>
      <c r="D49" s="349">
        <v>11</v>
      </c>
      <c r="E49" s="355">
        <v>0</v>
      </c>
      <c r="F49" s="348">
        <v>6</v>
      </c>
      <c r="G49" s="355">
        <v>0</v>
      </c>
      <c r="H49" s="348">
        <v>0</v>
      </c>
      <c r="I49" s="348">
        <f t="shared" si="5"/>
        <v>89</v>
      </c>
      <c r="J49" s="355">
        <v>15</v>
      </c>
      <c r="K49" s="348">
        <f aca="true" t="shared" si="6" ref="K49:K54">+I49-J49</f>
        <v>74</v>
      </c>
      <c r="L49" s="348">
        <v>26</v>
      </c>
      <c r="M49" s="356">
        <v>26</v>
      </c>
      <c r="N49" s="162" t="s">
        <v>130</v>
      </c>
      <c r="O49" s="162"/>
      <c r="P49" s="163"/>
      <c r="Q49" s="362">
        <f t="shared" si="1"/>
        <v>15</v>
      </c>
      <c r="R49" s="364">
        <v>0</v>
      </c>
      <c r="S49" s="364">
        <v>5</v>
      </c>
      <c r="T49" s="364">
        <v>5</v>
      </c>
      <c r="U49" s="364">
        <v>0</v>
      </c>
      <c r="V49" s="364">
        <v>3</v>
      </c>
      <c r="W49" s="364">
        <v>2</v>
      </c>
      <c r="X49" s="363">
        <v>0</v>
      </c>
      <c r="Y49" s="50"/>
    </row>
    <row r="50" spans="1:25" ht="17.25" customHeight="1">
      <c r="A50" s="15" t="s">
        <v>24</v>
      </c>
      <c r="B50" s="348">
        <v>0</v>
      </c>
      <c r="C50" s="354">
        <v>15</v>
      </c>
      <c r="D50" s="349">
        <v>6</v>
      </c>
      <c r="E50" s="355">
        <v>0</v>
      </c>
      <c r="F50" s="348">
        <v>0</v>
      </c>
      <c r="G50" s="355">
        <v>0</v>
      </c>
      <c r="H50" s="348">
        <v>0</v>
      </c>
      <c r="I50" s="348">
        <f t="shared" si="5"/>
        <v>21</v>
      </c>
      <c r="J50" s="355">
        <v>8</v>
      </c>
      <c r="K50" s="348">
        <f t="shared" si="6"/>
        <v>13</v>
      </c>
      <c r="L50" s="348">
        <v>2</v>
      </c>
      <c r="M50" s="356">
        <v>2</v>
      </c>
      <c r="N50" s="162" t="s">
        <v>131</v>
      </c>
      <c r="O50" s="162"/>
      <c r="P50" s="163"/>
      <c r="Q50" s="362">
        <f t="shared" si="1"/>
        <v>24</v>
      </c>
      <c r="R50" s="364">
        <v>5</v>
      </c>
      <c r="S50" s="364">
        <v>9</v>
      </c>
      <c r="T50" s="364">
        <v>1</v>
      </c>
      <c r="U50" s="364">
        <v>1</v>
      </c>
      <c r="V50" s="364">
        <v>8</v>
      </c>
      <c r="W50" s="364">
        <v>0</v>
      </c>
      <c r="X50" s="363">
        <v>0</v>
      </c>
      <c r="Y50" s="50"/>
    </row>
    <row r="51" spans="1:25" ht="17.25" customHeight="1">
      <c r="A51" s="15" t="s">
        <v>25</v>
      </c>
      <c r="B51" s="348">
        <v>0</v>
      </c>
      <c r="C51" s="354">
        <v>44</v>
      </c>
      <c r="D51" s="349">
        <v>10</v>
      </c>
      <c r="E51" s="355">
        <v>0</v>
      </c>
      <c r="F51" s="348">
        <v>4</v>
      </c>
      <c r="G51" s="355">
        <v>0</v>
      </c>
      <c r="H51" s="348">
        <v>0</v>
      </c>
      <c r="I51" s="348">
        <f t="shared" si="5"/>
        <v>58</v>
      </c>
      <c r="J51" s="355">
        <v>13</v>
      </c>
      <c r="K51" s="348">
        <f t="shared" si="6"/>
        <v>45</v>
      </c>
      <c r="L51" s="348">
        <v>14</v>
      </c>
      <c r="M51" s="356">
        <v>14</v>
      </c>
      <c r="N51" s="162" t="s">
        <v>201</v>
      </c>
      <c r="O51" s="162"/>
      <c r="P51" s="163"/>
      <c r="Q51" s="362">
        <f t="shared" si="1"/>
        <v>181</v>
      </c>
      <c r="R51" s="364">
        <v>2</v>
      </c>
      <c r="S51" s="364">
        <v>73</v>
      </c>
      <c r="T51" s="364">
        <v>30</v>
      </c>
      <c r="U51" s="364">
        <v>0</v>
      </c>
      <c r="V51" s="364">
        <v>45</v>
      </c>
      <c r="W51" s="364">
        <v>31</v>
      </c>
      <c r="X51" s="363">
        <v>1</v>
      </c>
      <c r="Y51" s="50"/>
    </row>
    <row r="52" spans="1:25" ht="17.25" customHeight="1">
      <c r="A52" s="15" t="s">
        <v>26</v>
      </c>
      <c r="B52" s="348">
        <v>0</v>
      </c>
      <c r="C52" s="355">
        <v>3</v>
      </c>
      <c r="D52" s="348">
        <v>0</v>
      </c>
      <c r="E52" s="355">
        <v>0</v>
      </c>
      <c r="F52" s="348">
        <v>0</v>
      </c>
      <c r="G52" s="355">
        <v>0</v>
      </c>
      <c r="H52" s="348">
        <v>0</v>
      </c>
      <c r="I52" s="348">
        <f t="shared" si="5"/>
        <v>3</v>
      </c>
      <c r="J52" s="355">
        <v>0</v>
      </c>
      <c r="K52" s="348">
        <f t="shared" si="6"/>
        <v>3</v>
      </c>
      <c r="L52" s="348">
        <v>3</v>
      </c>
      <c r="M52" s="356">
        <v>3</v>
      </c>
      <c r="N52" s="160" t="s">
        <v>161</v>
      </c>
      <c r="O52" s="160"/>
      <c r="P52" s="161"/>
      <c r="Q52" s="362">
        <f t="shared" si="1"/>
        <v>93</v>
      </c>
      <c r="R52" s="364">
        <v>0</v>
      </c>
      <c r="S52" s="364">
        <v>35</v>
      </c>
      <c r="T52" s="364">
        <v>14</v>
      </c>
      <c r="U52" s="364">
        <v>0</v>
      </c>
      <c r="V52" s="364">
        <v>26</v>
      </c>
      <c r="W52" s="364">
        <v>18</v>
      </c>
      <c r="X52" s="363">
        <v>0</v>
      </c>
      <c r="Y52" s="50"/>
    </row>
    <row r="53" spans="1:25" ht="17.25" customHeight="1">
      <c r="A53" s="43" t="s">
        <v>27</v>
      </c>
      <c r="B53" s="348">
        <v>0</v>
      </c>
      <c r="C53" s="352">
        <v>4</v>
      </c>
      <c r="D53" s="348">
        <v>3</v>
      </c>
      <c r="E53" s="355">
        <v>0</v>
      </c>
      <c r="F53" s="348">
        <v>0</v>
      </c>
      <c r="G53" s="357">
        <v>0</v>
      </c>
      <c r="H53" s="348">
        <v>0</v>
      </c>
      <c r="I53" s="348">
        <f t="shared" si="5"/>
        <v>7</v>
      </c>
      <c r="J53" s="357">
        <v>2</v>
      </c>
      <c r="K53" s="348">
        <f t="shared" si="6"/>
        <v>5</v>
      </c>
      <c r="L53" s="356">
        <v>2</v>
      </c>
      <c r="M53" s="356">
        <v>2</v>
      </c>
      <c r="N53" s="160" t="s">
        <v>51</v>
      </c>
      <c r="O53" s="160"/>
      <c r="P53" s="161"/>
      <c r="Q53" s="362">
        <f t="shared" si="1"/>
        <v>30</v>
      </c>
      <c r="R53" s="364" t="s">
        <v>158</v>
      </c>
      <c r="S53" s="364">
        <v>9</v>
      </c>
      <c r="T53" s="364">
        <v>11</v>
      </c>
      <c r="U53" s="364">
        <v>0</v>
      </c>
      <c r="V53" s="364">
        <v>3</v>
      </c>
      <c r="W53" s="364">
        <v>7</v>
      </c>
      <c r="X53" s="363">
        <v>0</v>
      </c>
      <c r="Y53" s="50"/>
    </row>
    <row r="54" spans="1:25" ht="17.25" customHeight="1" thickBot="1">
      <c r="A54" s="16" t="s">
        <v>8</v>
      </c>
      <c r="B54" s="358">
        <v>1</v>
      </c>
      <c r="C54" s="359">
        <v>37</v>
      </c>
      <c r="D54" s="358">
        <v>5</v>
      </c>
      <c r="E54" s="360">
        <v>0</v>
      </c>
      <c r="F54" s="358">
        <v>1</v>
      </c>
      <c r="G54" s="360">
        <v>0</v>
      </c>
      <c r="H54" s="358">
        <v>0</v>
      </c>
      <c r="I54" s="358">
        <v>43</v>
      </c>
      <c r="J54" s="360">
        <v>4</v>
      </c>
      <c r="K54" s="358">
        <f t="shared" si="6"/>
        <v>39</v>
      </c>
      <c r="L54" s="361">
        <v>17</v>
      </c>
      <c r="M54" s="361">
        <v>15</v>
      </c>
      <c r="N54" s="158" t="s">
        <v>106</v>
      </c>
      <c r="O54" s="158"/>
      <c r="P54" s="159"/>
      <c r="Q54" s="373">
        <f>SUM(Q38:Q40,Q44,Q48:Q53)</f>
        <v>5434</v>
      </c>
      <c r="R54" s="373">
        <f>SUM(R38:R40,R44,R48:R53)</f>
        <v>11</v>
      </c>
      <c r="S54" s="373">
        <f aca="true" t="shared" si="7" ref="S54:X54">SUM(S38:S40,S44,S48:S53)</f>
        <v>1549</v>
      </c>
      <c r="T54" s="373">
        <f t="shared" si="7"/>
        <v>1181</v>
      </c>
      <c r="U54" s="373">
        <f t="shared" si="7"/>
        <v>8</v>
      </c>
      <c r="V54" s="373">
        <f t="shared" si="7"/>
        <v>1136</v>
      </c>
      <c r="W54" s="373">
        <f t="shared" si="7"/>
        <v>1549</v>
      </c>
      <c r="X54" s="374">
        <f t="shared" si="7"/>
        <v>24</v>
      </c>
      <c r="Y54" s="50"/>
    </row>
    <row r="55" spans="3:25" ht="17.25" customHeight="1">
      <c r="C55" s="12"/>
      <c r="M55" s="8" t="s">
        <v>242</v>
      </c>
      <c r="N55" s="46"/>
      <c r="O55" s="45"/>
      <c r="P55" s="45"/>
      <c r="Q55" s="45"/>
      <c r="R55" s="45"/>
      <c r="S55" s="45"/>
      <c r="T55" s="45"/>
      <c r="U55" s="45"/>
      <c r="V55" s="45"/>
      <c r="W55" s="45"/>
      <c r="X55" s="53" t="s">
        <v>245</v>
      </c>
      <c r="Y55" s="50"/>
    </row>
    <row r="56" spans="3:25" ht="17.25" customHeight="1">
      <c r="C56" s="4" t="s">
        <v>247</v>
      </c>
      <c r="N56" s="153"/>
      <c r="O56" s="153"/>
      <c r="P56" s="153"/>
      <c r="Q56" s="54"/>
      <c r="R56" s="54"/>
      <c r="S56" s="54"/>
      <c r="T56" s="54"/>
      <c r="U56" s="54"/>
      <c r="V56" s="54"/>
      <c r="W56" s="54"/>
      <c r="X56" s="54"/>
      <c r="Y56" s="50"/>
    </row>
    <row r="57" spans="14:25" ht="13.5">
      <c r="N57" s="9"/>
      <c r="X57" s="8"/>
      <c r="Y57" s="45"/>
    </row>
  </sheetData>
  <sheetProtection/>
  <mergeCells count="70">
    <mergeCell ref="R34:T34"/>
    <mergeCell ref="U34:W34"/>
    <mergeCell ref="U35:U37"/>
    <mergeCell ref="V35:V37"/>
    <mergeCell ref="W35:W37"/>
    <mergeCell ref="T35:T37"/>
    <mergeCell ref="S35:S37"/>
    <mergeCell ref="N38:P38"/>
    <mergeCell ref="E21:E23"/>
    <mergeCell ref="F21:F23"/>
    <mergeCell ref="G21:G23"/>
    <mergeCell ref="M20:M23"/>
    <mergeCell ref="H20:H23"/>
    <mergeCell ref="K21:K23"/>
    <mergeCell ref="X34:X37"/>
    <mergeCell ref="O45:P45"/>
    <mergeCell ref="N44:P44"/>
    <mergeCell ref="N39:P39"/>
    <mergeCell ref="O41:P41"/>
    <mergeCell ref="O43:P43"/>
    <mergeCell ref="N40:P40"/>
    <mergeCell ref="O42:P42"/>
    <mergeCell ref="Q34:Q37"/>
    <mergeCell ref="R35:R37"/>
    <mergeCell ref="A20:A23"/>
    <mergeCell ref="B20:B23"/>
    <mergeCell ref="C21:C23"/>
    <mergeCell ref="D21:D23"/>
    <mergeCell ref="C20:F20"/>
    <mergeCell ref="A2:A7"/>
    <mergeCell ref="B2:B7"/>
    <mergeCell ref="C3:C7"/>
    <mergeCell ref="D3:D7"/>
    <mergeCell ref="C2:D2"/>
    <mergeCell ref="E2:F2"/>
    <mergeCell ref="K2:L2"/>
    <mergeCell ref="E3:E7"/>
    <mergeCell ref="F3:F7"/>
    <mergeCell ref="G2:G7"/>
    <mergeCell ref="H2:H7"/>
    <mergeCell ref="I2:J7"/>
    <mergeCell ref="I9:J9"/>
    <mergeCell ref="I10:J10"/>
    <mergeCell ref="I12:J12"/>
    <mergeCell ref="L21:L23"/>
    <mergeCell ref="I20:I23"/>
    <mergeCell ref="K20:L20"/>
    <mergeCell ref="J20:J23"/>
    <mergeCell ref="G15:L15"/>
    <mergeCell ref="L19:M19"/>
    <mergeCell ref="N52:P52"/>
    <mergeCell ref="N48:P48"/>
    <mergeCell ref="U3:V3"/>
    <mergeCell ref="I8:J8"/>
    <mergeCell ref="I11:J11"/>
    <mergeCell ref="L3:L7"/>
    <mergeCell ref="O3:P3"/>
    <mergeCell ref="Q3:R3"/>
    <mergeCell ref="S3:T3"/>
    <mergeCell ref="K3:K7"/>
    <mergeCell ref="S2:T2"/>
    <mergeCell ref="Q2:R2"/>
    <mergeCell ref="N56:P56"/>
    <mergeCell ref="O46:P46"/>
    <mergeCell ref="O47:P47"/>
    <mergeCell ref="N54:P54"/>
    <mergeCell ref="N53:P53"/>
    <mergeCell ref="N49:P49"/>
    <mergeCell ref="N50:P50"/>
    <mergeCell ref="N51:P51"/>
  </mergeCells>
  <printOptions/>
  <pageMargins left="0.7874015748031497" right="0.7874015748031497" top="1.17" bottom="0.984251968503937" header="0.5118110236220472" footer="0.5118110236220472"/>
  <pageSetup firstPageNumber="214" useFirstPageNumber="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N72"/>
  <sheetViews>
    <sheetView view="pageBreakPreview" zoomScaleSheetLayoutView="100" zoomScalePageLayoutView="0" workbookViewId="0" topLeftCell="A1">
      <selection activeCell="K21" sqref="K21"/>
    </sheetView>
  </sheetViews>
  <sheetFormatPr defaultColWidth="9.00390625" defaultRowHeight="13.5"/>
  <cols>
    <col min="1" max="1" width="1.25" style="4" customWidth="1"/>
    <col min="2" max="2" width="10.625" style="4" customWidth="1"/>
    <col min="3" max="3" width="13.75390625" style="4" customWidth="1"/>
    <col min="4" max="4" width="16.00390625" style="4" bestFit="1" customWidth="1"/>
    <col min="5" max="6" width="13.75390625" style="4" customWidth="1"/>
    <col min="7" max="7" width="16.00390625" style="4" bestFit="1" customWidth="1"/>
    <col min="8" max="9" width="13.75390625" style="4" customWidth="1"/>
    <col min="10" max="16384" width="9.00390625" style="4" customWidth="1"/>
  </cols>
  <sheetData>
    <row r="1" spans="2:9" ht="14.25">
      <c r="B1" s="136" t="s">
        <v>28</v>
      </c>
      <c r="C1" s="45"/>
      <c r="D1" s="45"/>
      <c r="E1" s="45"/>
      <c r="F1" s="45"/>
      <c r="G1" s="45"/>
      <c r="H1" s="45"/>
      <c r="I1" s="45"/>
    </row>
    <row r="2" spans="1:9" ht="14.25" thickBot="1">
      <c r="A2" s="2"/>
      <c r="B2" s="47"/>
      <c r="C2" s="47"/>
      <c r="D2" s="47"/>
      <c r="E2" s="47"/>
      <c r="F2" s="47"/>
      <c r="G2" s="47"/>
      <c r="H2" s="49"/>
      <c r="I2" s="45"/>
    </row>
    <row r="3" spans="1:9" s="5" customFormat="1" ht="15.75" customHeight="1">
      <c r="A3" s="7"/>
      <c r="B3" s="256" t="s">
        <v>62</v>
      </c>
      <c r="C3" s="252" t="s">
        <v>88</v>
      </c>
      <c r="D3" s="253"/>
      <c r="E3" s="254"/>
      <c r="F3" s="244" t="s">
        <v>63</v>
      </c>
      <c r="G3" s="244" t="s">
        <v>64</v>
      </c>
      <c r="H3" s="88" t="s">
        <v>65</v>
      </c>
      <c r="I3" s="98"/>
    </row>
    <row r="4" spans="1:9" s="5" customFormat="1" ht="15.75" customHeight="1">
      <c r="A4" s="7"/>
      <c r="B4" s="257"/>
      <c r="C4" s="62" t="s">
        <v>66</v>
      </c>
      <c r="D4" s="62" t="s">
        <v>67</v>
      </c>
      <c r="E4" s="62" t="s">
        <v>68</v>
      </c>
      <c r="F4" s="245"/>
      <c r="G4" s="245"/>
      <c r="H4" s="89" t="s">
        <v>69</v>
      </c>
      <c r="I4" s="98"/>
    </row>
    <row r="5" spans="1:9" ht="15.75" customHeight="1">
      <c r="A5" s="2"/>
      <c r="B5" s="78" t="s">
        <v>234</v>
      </c>
      <c r="C5" s="67">
        <v>645</v>
      </c>
      <c r="D5" s="67">
        <v>7988</v>
      </c>
      <c r="E5" s="67">
        <v>8633</v>
      </c>
      <c r="F5" s="67">
        <v>8556</v>
      </c>
      <c r="G5" s="67">
        <v>8556</v>
      </c>
      <c r="H5" s="90">
        <v>40.7</v>
      </c>
      <c r="I5" s="99"/>
    </row>
    <row r="6" spans="1:9" ht="13.5" hidden="1">
      <c r="A6" s="2"/>
      <c r="B6" s="91" t="s">
        <v>217</v>
      </c>
      <c r="C6" s="67">
        <v>698</v>
      </c>
      <c r="D6" s="67">
        <v>8125</v>
      </c>
      <c r="E6" s="67">
        <v>8823</v>
      </c>
      <c r="F6" s="67">
        <v>8823</v>
      </c>
      <c r="G6" s="67">
        <v>8823</v>
      </c>
      <c r="H6" s="90">
        <v>41.8</v>
      </c>
      <c r="I6" s="99"/>
    </row>
    <row r="7" spans="1:9" ht="13.5" hidden="1">
      <c r="A7" s="2"/>
      <c r="B7" s="91" t="s">
        <v>218</v>
      </c>
      <c r="C7" s="67">
        <v>727</v>
      </c>
      <c r="D7" s="67">
        <v>8511</v>
      </c>
      <c r="E7" s="67">
        <v>9238</v>
      </c>
      <c r="F7" s="67">
        <v>8237</v>
      </c>
      <c r="G7" s="67">
        <v>8237</v>
      </c>
      <c r="H7" s="90">
        <v>43.6</v>
      </c>
      <c r="I7" s="99"/>
    </row>
    <row r="8" spans="1:9" ht="13.5" hidden="1">
      <c r="A8" s="2"/>
      <c r="B8" s="91" t="s">
        <v>219</v>
      </c>
      <c r="C8" s="67">
        <v>989</v>
      </c>
      <c r="D8" s="67">
        <v>8925</v>
      </c>
      <c r="E8" s="67">
        <v>9914</v>
      </c>
      <c r="F8" s="67">
        <v>9914</v>
      </c>
      <c r="G8" s="67">
        <v>9914</v>
      </c>
      <c r="H8" s="90">
        <v>46.6</v>
      </c>
      <c r="I8" s="99"/>
    </row>
    <row r="9" spans="1:9" ht="13.5" hidden="1">
      <c r="A9" s="2"/>
      <c r="B9" s="91" t="s">
        <v>220</v>
      </c>
      <c r="C9" s="67">
        <v>1155</v>
      </c>
      <c r="D9" s="67">
        <v>10118</v>
      </c>
      <c r="E9" s="67">
        <v>11273</v>
      </c>
      <c r="F9" s="67">
        <v>11273</v>
      </c>
      <c r="G9" s="67">
        <v>11273</v>
      </c>
      <c r="H9" s="90">
        <v>52.9</v>
      </c>
      <c r="I9" s="99"/>
    </row>
    <row r="10" spans="1:9" ht="13.5">
      <c r="A10" s="2"/>
      <c r="B10" s="91" t="s">
        <v>221</v>
      </c>
      <c r="C10" s="67">
        <v>1355</v>
      </c>
      <c r="D10" s="67">
        <v>3643</v>
      </c>
      <c r="E10" s="67">
        <v>4998</v>
      </c>
      <c r="F10" s="67">
        <v>4998</v>
      </c>
      <c r="G10" s="67">
        <v>4998</v>
      </c>
      <c r="H10" s="90">
        <v>23.4</v>
      </c>
      <c r="I10" s="99"/>
    </row>
    <row r="11" spans="1:9" ht="15.75" customHeight="1">
      <c r="A11" s="2"/>
      <c r="B11" s="91" t="s">
        <v>222</v>
      </c>
      <c r="C11" s="67">
        <v>802</v>
      </c>
      <c r="D11" s="67">
        <v>2105</v>
      </c>
      <c r="E11" s="67">
        <v>2907</v>
      </c>
      <c r="F11" s="67">
        <v>2907</v>
      </c>
      <c r="G11" s="67">
        <v>2907</v>
      </c>
      <c r="H11" s="90">
        <v>13.6</v>
      </c>
      <c r="I11" s="99"/>
    </row>
    <row r="12" spans="1:9" ht="15.75" customHeight="1">
      <c r="A12" s="2"/>
      <c r="B12" s="91" t="s">
        <v>223</v>
      </c>
      <c r="C12" s="67">
        <v>908</v>
      </c>
      <c r="D12" s="67">
        <v>1417</v>
      </c>
      <c r="E12" s="67">
        <v>2325</v>
      </c>
      <c r="F12" s="67">
        <v>2325</v>
      </c>
      <c r="G12" s="67">
        <v>2325</v>
      </c>
      <c r="H12" s="90">
        <v>10.9</v>
      </c>
      <c r="I12" s="99"/>
    </row>
    <row r="13" spans="1:9" ht="15.75" customHeight="1">
      <c r="A13" s="2"/>
      <c r="B13" s="91" t="s">
        <v>224</v>
      </c>
      <c r="C13" s="67">
        <v>1647</v>
      </c>
      <c r="D13" s="67">
        <v>2394</v>
      </c>
      <c r="E13" s="67">
        <v>4041</v>
      </c>
      <c r="F13" s="67">
        <v>4041</v>
      </c>
      <c r="G13" s="67">
        <v>4041</v>
      </c>
      <c r="H13" s="90">
        <v>19</v>
      </c>
      <c r="I13" s="99"/>
    </row>
    <row r="14" spans="1:9" ht="15.75" customHeight="1">
      <c r="A14" s="2"/>
      <c r="B14" s="91" t="s">
        <v>103</v>
      </c>
      <c r="C14" s="67">
        <v>1610</v>
      </c>
      <c r="D14" s="67">
        <v>5319</v>
      </c>
      <c r="E14" s="67">
        <v>6929</v>
      </c>
      <c r="F14" s="67">
        <v>6929</v>
      </c>
      <c r="G14" s="67">
        <v>6929</v>
      </c>
      <c r="H14" s="90">
        <v>32.5</v>
      </c>
      <c r="I14" s="99"/>
    </row>
    <row r="15" spans="1:9" ht="15.75" customHeight="1">
      <c r="A15" s="2"/>
      <c r="B15" s="91" t="s">
        <v>104</v>
      </c>
      <c r="C15" s="68">
        <v>1812</v>
      </c>
      <c r="D15" s="67">
        <v>3668</v>
      </c>
      <c r="E15" s="67">
        <v>5480</v>
      </c>
      <c r="F15" s="67">
        <v>5478</v>
      </c>
      <c r="G15" s="67">
        <v>5478</v>
      </c>
      <c r="H15" s="90">
        <v>25.764774193851718</v>
      </c>
      <c r="I15" s="99"/>
    </row>
    <row r="16" spans="1:9" ht="15.75" customHeight="1">
      <c r="A16" s="2"/>
      <c r="B16" s="91" t="s">
        <v>105</v>
      </c>
      <c r="C16" s="68">
        <v>2044</v>
      </c>
      <c r="D16" s="67">
        <v>5716</v>
      </c>
      <c r="E16" s="67">
        <v>7760</v>
      </c>
      <c r="F16" s="67">
        <v>7760</v>
      </c>
      <c r="G16" s="67">
        <v>7760</v>
      </c>
      <c r="H16" s="90">
        <v>36.52789205819609</v>
      </c>
      <c r="I16" s="99"/>
    </row>
    <row r="17" spans="1:9" ht="15.75" customHeight="1">
      <c r="A17" s="2"/>
      <c r="B17" s="91" t="s">
        <v>10</v>
      </c>
      <c r="C17" s="68">
        <v>2231</v>
      </c>
      <c r="D17" s="68">
        <v>5046</v>
      </c>
      <c r="E17" s="67">
        <v>7277</v>
      </c>
      <c r="F17" s="68">
        <v>7276</v>
      </c>
      <c r="G17" s="69">
        <v>7276</v>
      </c>
      <c r="H17" s="90">
        <v>34.254313209728465</v>
      </c>
      <c r="I17" s="100"/>
    </row>
    <row r="18" spans="1:9" ht="15.75" customHeight="1">
      <c r="A18" s="2"/>
      <c r="B18" s="91" t="s">
        <v>11</v>
      </c>
      <c r="C18" s="68">
        <v>2323</v>
      </c>
      <c r="D18" s="68">
        <v>6942</v>
      </c>
      <c r="E18" s="67">
        <v>9265</v>
      </c>
      <c r="F18" s="68">
        <v>9264</v>
      </c>
      <c r="G18" s="69">
        <v>9264</v>
      </c>
      <c r="H18" s="90">
        <v>43.61223194834881</v>
      </c>
      <c r="I18" s="87"/>
    </row>
    <row r="19" spans="1:9" ht="15.75" customHeight="1">
      <c r="A19" s="2"/>
      <c r="B19" s="91" t="s">
        <v>99</v>
      </c>
      <c r="C19" s="68">
        <v>2489</v>
      </c>
      <c r="D19" s="68">
        <v>6509</v>
      </c>
      <c r="E19" s="67">
        <v>8998</v>
      </c>
      <c r="F19" s="68">
        <v>8998</v>
      </c>
      <c r="G19" s="68">
        <v>8998</v>
      </c>
      <c r="H19" s="90">
        <v>42.7</v>
      </c>
      <c r="I19" s="87"/>
    </row>
    <row r="20" spans="1:9" ht="15.75" customHeight="1">
      <c r="A20" s="2"/>
      <c r="B20" s="91" t="s">
        <v>100</v>
      </c>
      <c r="C20" s="68">
        <v>2098</v>
      </c>
      <c r="D20" s="68">
        <v>7912</v>
      </c>
      <c r="E20" s="67">
        <v>10010</v>
      </c>
      <c r="F20" s="68">
        <v>10010</v>
      </c>
      <c r="G20" s="68">
        <v>10010</v>
      </c>
      <c r="H20" s="90">
        <v>48.1</v>
      </c>
      <c r="I20" s="87"/>
    </row>
    <row r="21" spans="1:9" ht="15.75" customHeight="1">
      <c r="A21" s="2"/>
      <c r="B21" s="91" t="s">
        <v>101</v>
      </c>
      <c r="C21" s="68">
        <v>6006</v>
      </c>
      <c r="D21" s="68">
        <v>12973</v>
      </c>
      <c r="E21" s="67">
        <v>18979</v>
      </c>
      <c r="F21" s="68">
        <v>18972</v>
      </c>
      <c r="G21" s="68">
        <v>18972</v>
      </c>
      <c r="H21" s="90">
        <v>91.2</v>
      </c>
      <c r="I21" s="87"/>
    </row>
    <row r="22" spans="1:9" ht="15.75" customHeight="1">
      <c r="A22" s="2"/>
      <c r="B22" s="91" t="s">
        <v>102</v>
      </c>
      <c r="C22" s="67">
        <v>3709</v>
      </c>
      <c r="D22" s="68">
        <v>12744</v>
      </c>
      <c r="E22" s="67">
        <v>16453</v>
      </c>
      <c r="F22" s="68">
        <v>16451</v>
      </c>
      <c r="G22" s="68">
        <v>16451</v>
      </c>
      <c r="H22" s="90">
        <v>79.54642149885514</v>
      </c>
      <c r="I22" s="87"/>
    </row>
    <row r="23" spans="1:9" ht="15.75" customHeight="1">
      <c r="A23" s="2"/>
      <c r="B23" s="91" t="s">
        <v>182</v>
      </c>
      <c r="C23" s="67">
        <v>3408</v>
      </c>
      <c r="D23" s="68">
        <v>15651</v>
      </c>
      <c r="E23" s="68">
        <v>19059</v>
      </c>
      <c r="F23" s="68">
        <v>19059</v>
      </c>
      <c r="G23" s="68">
        <v>19059</v>
      </c>
      <c r="H23" s="90">
        <v>92.1</v>
      </c>
      <c r="I23" s="87"/>
    </row>
    <row r="24" spans="1:9" ht="15.75" customHeight="1">
      <c r="A24" s="2"/>
      <c r="B24" s="91" t="s">
        <v>183</v>
      </c>
      <c r="C24" s="67">
        <v>4191</v>
      </c>
      <c r="D24" s="67">
        <v>16309</v>
      </c>
      <c r="E24" s="67">
        <v>20500</v>
      </c>
      <c r="F24" s="67">
        <v>20500</v>
      </c>
      <c r="G24" s="67">
        <v>20500</v>
      </c>
      <c r="H24" s="90">
        <v>100.35167141827752</v>
      </c>
      <c r="I24" s="87"/>
    </row>
    <row r="25" spans="1:8" ht="15.75" customHeight="1">
      <c r="A25" s="2"/>
      <c r="B25" s="91" t="s">
        <v>212</v>
      </c>
      <c r="C25" s="67">
        <v>3415</v>
      </c>
      <c r="D25" s="67">
        <v>19772</v>
      </c>
      <c r="E25" s="67">
        <v>23187</v>
      </c>
      <c r="F25" s="67">
        <v>23186</v>
      </c>
      <c r="G25" s="67">
        <v>23186</v>
      </c>
      <c r="H25" s="90">
        <v>114.2743649288539</v>
      </c>
    </row>
    <row r="26" spans="1:9" ht="15.75" customHeight="1">
      <c r="A26" s="2"/>
      <c r="B26" s="91" t="s">
        <v>231</v>
      </c>
      <c r="C26" s="67">
        <v>2117</v>
      </c>
      <c r="D26" s="67">
        <v>19515</v>
      </c>
      <c r="E26" s="67">
        <v>21632</v>
      </c>
      <c r="F26" s="67">
        <v>21631</v>
      </c>
      <c r="G26" s="67">
        <v>21631</v>
      </c>
      <c r="H26" s="90">
        <v>108.75844333444779</v>
      </c>
      <c r="I26" s="141" t="s">
        <v>205</v>
      </c>
    </row>
    <row r="27" spans="1:9" ht="15.75" customHeight="1">
      <c r="A27" s="2"/>
      <c r="B27" s="91" t="s">
        <v>232</v>
      </c>
      <c r="C27" s="144">
        <f>SUM(C29:C36)</f>
        <v>2038</v>
      </c>
      <c r="D27" s="144">
        <f>SUM(D29:D36)</f>
        <v>19439</v>
      </c>
      <c r="E27" s="144">
        <f>SUM(C27:D27)</f>
        <v>21477</v>
      </c>
      <c r="F27" s="144">
        <f>SUM(F29:F36)</f>
        <v>21474</v>
      </c>
      <c r="G27" s="144">
        <f>SUM(G29:G36)</f>
        <v>21474</v>
      </c>
      <c r="H27" s="382">
        <f>E27/I27*10000</f>
        <v>109.4462560635733</v>
      </c>
      <c r="I27" s="383">
        <f>SUM(I29:I36)</f>
        <v>1962333</v>
      </c>
    </row>
    <row r="28" spans="1:9" ht="15.75" customHeight="1">
      <c r="A28" s="2"/>
      <c r="B28" s="92" t="s">
        <v>233</v>
      </c>
      <c r="C28" s="144"/>
      <c r="D28" s="144"/>
      <c r="E28" s="144"/>
      <c r="F28" s="144"/>
      <c r="G28" s="144"/>
      <c r="H28" s="384"/>
      <c r="I28" s="14"/>
    </row>
    <row r="29" spans="1:11" ht="15.75" customHeight="1">
      <c r="A29" s="2"/>
      <c r="B29" s="93" t="s">
        <v>78</v>
      </c>
      <c r="C29" s="144">
        <v>603</v>
      </c>
      <c r="D29" s="144">
        <v>5615</v>
      </c>
      <c r="E29" s="144">
        <f aca="true" t="shared" si="0" ref="E29:E36">+C29+D29</f>
        <v>6218</v>
      </c>
      <c r="F29" s="144">
        <v>6217</v>
      </c>
      <c r="G29" s="144">
        <v>6217</v>
      </c>
      <c r="H29" s="385">
        <f>E29/I29*10000</f>
        <v>129.08342052380715</v>
      </c>
      <c r="I29" s="383">
        <v>481704</v>
      </c>
      <c r="K29" s="138"/>
    </row>
    <row r="30" spans="1:14" ht="15.75" customHeight="1">
      <c r="A30" s="2"/>
      <c r="B30" s="93" t="s">
        <v>79</v>
      </c>
      <c r="C30" s="144">
        <v>166</v>
      </c>
      <c r="D30" s="144">
        <v>1993</v>
      </c>
      <c r="E30" s="144">
        <f t="shared" si="0"/>
        <v>2159</v>
      </c>
      <c r="F30" s="144">
        <v>2159</v>
      </c>
      <c r="G30" s="144">
        <v>2159</v>
      </c>
      <c r="H30" s="385">
        <f aca="true" t="shared" si="1" ref="H30:H36">E30/I30*10000</f>
        <v>104.14154374523669</v>
      </c>
      <c r="I30" s="383">
        <v>207314</v>
      </c>
      <c r="K30" s="146"/>
      <c r="L30" s="149"/>
      <c r="M30" s="149"/>
      <c r="N30" s="149"/>
    </row>
    <row r="31" spans="1:14" ht="15.75" customHeight="1">
      <c r="A31" s="2"/>
      <c r="B31" s="93" t="s">
        <v>80</v>
      </c>
      <c r="C31" s="144">
        <v>126</v>
      </c>
      <c r="D31" s="144">
        <v>1370</v>
      </c>
      <c r="E31" s="144">
        <f t="shared" si="0"/>
        <v>1496</v>
      </c>
      <c r="F31" s="144">
        <v>1496</v>
      </c>
      <c r="G31" s="144">
        <v>1496</v>
      </c>
      <c r="H31" s="385">
        <f t="shared" si="1"/>
        <v>101.73272039822648</v>
      </c>
      <c r="I31" s="383">
        <v>147052</v>
      </c>
      <c r="K31" s="146"/>
      <c r="L31" s="149"/>
      <c r="M31" s="149"/>
      <c r="N31" s="149"/>
    </row>
    <row r="32" spans="1:14" ht="15.75" customHeight="1">
      <c r="A32" s="2"/>
      <c r="B32" s="93" t="s">
        <v>81</v>
      </c>
      <c r="C32" s="144">
        <v>237</v>
      </c>
      <c r="D32" s="144">
        <v>2458</v>
      </c>
      <c r="E32" s="144">
        <f t="shared" si="0"/>
        <v>2695</v>
      </c>
      <c r="F32" s="144">
        <v>2694</v>
      </c>
      <c r="G32" s="144">
        <v>2694</v>
      </c>
      <c r="H32" s="385">
        <f t="shared" si="1"/>
        <v>105.03341972445777</v>
      </c>
      <c r="I32" s="383">
        <v>256585</v>
      </c>
      <c r="K32" s="146"/>
      <c r="L32" s="149"/>
      <c r="M32" s="149"/>
      <c r="N32" s="149"/>
    </row>
    <row r="33" spans="1:14" ht="15.75" customHeight="1">
      <c r="A33" s="2"/>
      <c r="B33" s="93" t="s">
        <v>82</v>
      </c>
      <c r="C33" s="144">
        <v>25</v>
      </c>
      <c r="D33" s="144">
        <v>216</v>
      </c>
      <c r="E33" s="144">
        <f t="shared" si="0"/>
        <v>241</v>
      </c>
      <c r="F33" s="144">
        <v>241</v>
      </c>
      <c r="G33" s="144">
        <v>241</v>
      </c>
      <c r="H33" s="385">
        <f t="shared" si="1"/>
        <v>83.38811805819867</v>
      </c>
      <c r="I33" s="383">
        <v>28901</v>
      </c>
      <c r="K33" s="146"/>
      <c r="L33" s="149"/>
      <c r="M33" s="149"/>
      <c r="N33" s="149"/>
    </row>
    <row r="34" spans="1:11" ht="15.75" customHeight="1">
      <c r="A34" s="2"/>
      <c r="B34" s="93" t="s">
        <v>83</v>
      </c>
      <c r="C34" s="144">
        <v>172</v>
      </c>
      <c r="D34" s="144">
        <v>1331</v>
      </c>
      <c r="E34" s="144">
        <f t="shared" si="0"/>
        <v>1503</v>
      </c>
      <c r="F34" s="144">
        <v>1503</v>
      </c>
      <c r="G34" s="144">
        <v>1503</v>
      </c>
      <c r="H34" s="385">
        <f t="shared" si="1"/>
        <v>82.40809277078708</v>
      </c>
      <c r="I34" s="383">
        <v>182385</v>
      </c>
      <c r="K34" s="138"/>
    </row>
    <row r="35" spans="1:14" ht="15.75" customHeight="1">
      <c r="A35" s="2"/>
      <c r="B35" s="93" t="s">
        <v>107</v>
      </c>
      <c r="C35" s="144">
        <v>374</v>
      </c>
      <c r="D35" s="144">
        <v>3560</v>
      </c>
      <c r="E35" s="144">
        <f t="shared" si="0"/>
        <v>3934</v>
      </c>
      <c r="F35" s="144">
        <v>3933</v>
      </c>
      <c r="G35" s="144">
        <v>3933</v>
      </c>
      <c r="H35" s="385">
        <f t="shared" si="1"/>
        <v>119.89552570866059</v>
      </c>
      <c r="I35" s="383">
        <v>328119</v>
      </c>
      <c r="K35" s="146"/>
      <c r="L35" s="149"/>
      <c r="M35" s="149"/>
      <c r="N35" s="149"/>
    </row>
    <row r="36" spans="1:14" ht="15.75" customHeight="1" thickBot="1">
      <c r="A36" s="2"/>
      <c r="B36" s="94" t="s">
        <v>6</v>
      </c>
      <c r="C36" s="381">
        <v>335</v>
      </c>
      <c r="D36" s="381">
        <v>2896</v>
      </c>
      <c r="E36" s="381">
        <f t="shared" si="0"/>
        <v>3231</v>
      </c>
      <c r="F36" s="381">
        <v>3231</v>
      </c>
      <c r="G36" s="381">
        <v>3231</v>
      </c>
      <c r="H36" s="386">
        <f t="shared" si="1"/>
        <v>97.8281603400823</v>
      </c>
      <c r="I36" s="383">
        <v>330273</v>
      </c>
      <c r="K36" s="146"/>
      <c r="L36" s="149"/>
      <c r="M36" s="149"/>
      <c r="N36" s="149"/>
    </row>
    <row r="37" spans="1:14" ht="15.75" customHeight="1">
      <c r="A37" s="2"/>
      <c r="B37" s="114" t="s">
        <v>128</v>
      </c>
      <c r="C37" s="114"/>
      <c r="D37" s="114"/>
      <c r="E37" s="114"/>
      <c r="F37" s="114"/>
      <c r="G37" s="45"/>
      <c r="H37" s="64"/>
      <c r="I37" s="45"/>
      <c r="K37" s="149"/>
      <c r="L37" s="149"/>
      <c r="M37" s="149"/>
      <c r="N37" s="149"/>
    </row>
    <row r="38" spans="1:9" ht="15.75" customHeight="1">
      <c r="A38" s="2"/>
      <c r="B38" s="255" t="s">
        <v>129</v>
      </c>
      <c r="C38" s="255"/>
      <c r="D38" s="255"/>
      <c r="E38" s="255"/>
      <c r="F38" s="255"/>
      <c r="G38" s="65"/>
      <c r="H38" s="66"/>
      <c r="I38" s="45"/>
    </row>
    <row r="39" spans="1:9" ht="13.5">
      <c r="A39" s="2"/>
      <c r="B39" s="44"/>
      <c r="C39" s="45"/>
      <c r="D39" s="45"/>
      <c r="E39" s="45"/>
      <c r="F39" s="45"/>
      <c r="G39" s="65"/>
      <c r="H39" s="142" t="s">
        <v>209</v>
      </c>
      <c r="I39" s="45"/>
    </row>
    <row r="40" spans="1:9" ht="13.5">
      <c r="A40" s="2"/>
      <c r="B40" s="44"/>
      <c r="C40" s="45"/>
      <c r="D40" s="45"/>
      <c r="E40" s="45"/>
      <c r="F40" s="45"/>
      <c r="G40" s="65"/>
      <c r="H40" s="66"/>
      <c r="I40" s="45"/>
    </row>
    <row r="41" spans="1:9" ht="13.5">
      <c r="A41" s="2"/>
      <c r="B41" s="44"/>
      <c r="C41" s="45"/>
      <c r="D41" s="45"/>
      <c r="E41" s="45"/>
      <c r="F41" s="45"/>
      <c r="G41" s="45"/>
      <c r="H41" s="45"/>
      <c r="I41" s="45"/>
    </row>
    <row r="42" spans="1:2" ht="14.25">
      <c r="A42" s="2"/>
      <c r="B42" s="134" t="s">
        <v>72</v>
      </c>
    </row>
    <row r="43" spans="1:9" ht="14.25" thickBot="1">
      <c r="A43" s="2"/>
      <c r="B43" s="1"/>
      <c r="C43" s="1"/>
      <c r="D43" s="1"/>
      <c r="E43" s="1"/>
      <c r="F43" s="1"/>
      <c r="G43" s="1"/>
      <c r="H43" s="1"/>
      <c r="I43" s="3" t="s">
        <v>73</v>
      </c>
    </row>
    <row r="44" spans="1:9" ht="14.25">
      <c r="A44" s="2"/>
      <c r="B44" s="246" t="s">
        <v>74</v>
      </c>
      <c r="C44" s="258" t="s">
        <v>134</v>
      </c>
      <c r="D44" s="259"/>
      <c r="E44" s="259"/>
      <c r="F44" s="259"/>
      <c r="G44" s="259"/>
      <c r="H44" s="260"/>
      <c r="I44" s="249" t="s">
        <v>75</v>
      </c>
    </row>
    <row r="45" spans="1:9" ht="17.25" customHeight="1">
      <c r="A45" s="2"/>
      <c r="B45" s="247"/>
      <c r="C45" s="241" t="s">
        <v>132</v>
      </c>
      <c r="D45" s="242"/>
      <c r="E45" s="243"/>
      <c r="F45" s="241" t="s">
        <v>133</v>
      </c>
      <c r="G45" s="242"/>
      <c r="H45" s="243"/>
      <c r="I45" s="250"/>
    </row>
    <row r="46" spans="1:9" ht="15.75" customHeight="1">
      <c r="A46" s="2"/>
      <c r="B46" s="247"/>
      <c r="C46" s="240" t="s">
        <v>76</v>
      </c>
      <c r="D46" s="240" t="s">
        <v>77</v>
      </c>
      <c r="E46" s="70" t="s">
        <v>115</v>
      </c>
      <c r="F46" s="240" t="s">
        <v>76</v>
      </c>
      <c r="G46" s="240" t="s">
        <v>77</v>
      </c>
      <c r="H46" s="70" t="s">
        <v>115</v>
      </c>
      <c r="I46" s="250"/>
    </row>
    <row r="47" spans="1:9" ht="15.75" customHeight="1">
      <c r="A47" s="2"/>
      <c r="B47" s="248"/>
      <c r="C47" s="231"/>
      <c r="D47" s="231"/>
      <c r="E47" s="71" t="s">
        <v>77</v>
      </c>
      <c r="F47" s="231"/>
      <c r="G47" s="231"/>
      <c r="H47" s="71" t="s">
        <v>77</v>
      </c>
      <c r="I47" s="251"/>
    </row>
    <row r="48" spans="1:9" ht="15.75" customHeight="1" hidden="1">
      <c r="A48" s="2"/>
      <c r="B48" s="135" t="s">
        <v>34</v>
      </c>
      <c r="C48" s="72">
        <v>5307</v>
      </c>
      <c r="D48" s="73">
        <v>1143570800</v>
      </c>
      <c r="E48" s="72">
        <f aca="true" t="shared" si="2" ref="E48:E69">D48/C48</f>
        <v>215483.47465611456</v>
      </c>
      <c r="F48" s="73">
        <v>44037</v>
      </c>
      <c r="G48" s="72">
        <v>321565943</v>
      </c>
      <c r="H48" s="72">
        <f aca="true" t="shared" si="3" ref="H48:H68">G48/F48</f>
        <v>7302.17641982878</v>
      </c>
      <c r="I48" s="73">
        <v>4835548</v>
      </c>
    </row>
    <row r="49" spans="1:9" ht="15.75" customHeight="1">
      <c r="A49" s="2"/>
      <c r="B49" s="95" t="s">
        <v>234</v>
      </c>
      <c r="C49" s="72">
        <v>3885</v>
      </c>
      <c r="D49" s="73">
        <v>876416420</v>
      </c>
      <c r="E49" s="72">
        <f t="shared" si="2"/>
        <v>225589.8120978121</v>
      </c>
      <c r="F49" s="73">
        <v>46814</v>
      </c>
      <c r="G49" s="72">
        <v>347691816</v>
      </c>
      <c r="H49" s="72">
        <f t="shared" si="3"/>
        <v>7427.090528474388</v>
      </c>
      <c r="I49" s="73">
        <v>4957644</v>
      </c>
    </row>
    <row r="50" spans="1:9" ht="15.75" customHeight="1" hidden="1">
      <c r="A50" s="2"/>
      <c r="B50" s="95" t="s">
        <v>166</v>
      </c>
      <c r="C50" s="72">
        <v>2980</v>
      </c>
      <c r="D50" s="73">
        <v>680031780</v>
      </c>
      <c r="E50" s="72">
        <f t="shared" si="2"/>
        <v>228198.58389261746</v>
      </c>
      <c r="F50" s="73">
        <v>48713</v>
      </c>
      <c r="G50" s="72">
        <v>376295771</v>
      </c>
      <c r="H50" s="72">
        <f t="shared" si="3"/>
        <v>7724.750497813725</v>
      </c>
      <c r="I50" s="73">
        <v>5033404</v>
      </c>
    </row>
    <row r="51" spans="1:9" ht="15.75" customHeight="1" hidden="1">
      <c r="A51" s="2"/>
      <c r="B51" s="95" t="s">
        <v>167</v>
      </c>
      <c r="C51" s="72">
        <v>2088</v>
      </c>
      <c r="D51" s="73">
        <v>515743330</v>
      </c>
      <c r="E51" s="72">
        <f t="shared" si="2"/>
        <v>247003.51053639848</v>
      </c>
      <c r="F51" s="73">
        <v>52217</v>
      </c>
      <c r="G51" s="72">
        <v>421024722</v>
      </c>
      <c r="H51" s="72">
        <f t="shared" si="3"/>
        <v>8062.981825842158</v>
      </c>
      <c r="I51" s="73">
        <v>5231799</v>
      </c>
    </row>
    <row r="52" spans="1:9" ht="15.75" customHeight="1" hidden="1">
      <c r="A52" s="2"/>
      <c r="B52" s="95" t="s">
        <v>168</v>
      </c>
      <c r="C52" s="72">
        <v>1683</v>
      </c>
      <c r="D52" s="73">
        <v>426230250</v>
      </c>
      <c r="E52" s="72">
        <f t="shared" si="2"/>
        <v>253256.23885918004</v>
      </c>
      <c r="F52" s="73">
        <v>56137</v>
      </c>
      <c r="G52" s="72">
        <v>489216008</v>
      </c>
      <c r="H52" s="72">
        <f t="shared" si="3"/>
        <v>8714.680299980406</v>
      </c>
      <c r="I52" s="73">
        <v>5669394</v>
      </c>
    </row>
    <row r="53" spans="1:9" ht="15.75" customHeight="1" hidden="1">
      <c r="A53" s="2"/>
      <c r="B53" s="95" t="s">
        <v>169</v>
      </c>
      <c r="C53" s="72">
        <v>1349</v>
      </c>
      <c r="D53" s="73">
        <v>363567160</v>
      </c>
      <c r="E53" s="72">
        <f t="shared" si="2"/>
        <v>269508.6434395849</v>
      </c>
      <c r="F53" s="73">
        <v>63464</v>
      </c>
      <c r="G53" s="72">
        <v>581594930</v>
      </c>
      <c r="H53" s="72">
        <f t="shared" si="3"/>
        <v>9164.170710954242</v>
      </c>
      <c r="I53" s="73">
        <v>6799634</v>
      </c>
    </row>
    <row r="54" spans="1:9" ht="15.75" customHeight="1">
      <c r="A54" s="2"/>
      <c r="B54" s="95" t="s">
        <v>170</v>
      </c>
      <c r="C54" s="72">
        <v>1223</v>
      </c>
      <c r="D54" s="73">
        <v>191445998</v>
      </c>
      <c r="E54" s="72">
        <f t="shared" si="2"/>
        <v>156538.0196238757</v>
      </c>
      <c r="F54" s="73">
        <v>71464</v>
      </c>
      <c r="G54" s="72">
        <v>535449570</v>
      </c>
      <c r="H54" s="72">
        <f t="shared" si="3"/>
        <v>7492.577661479906</v>
      </c>
      <c r="I54" s="73">
        <v>7495200</v>
      </c>
    </row>
    <row r="55" spans="1:9" ht="15.75" customHeight="1">
      <c r="A55" s="2"/>
      <c r="B55" s="95" t="s">
        <v>171</v>
      </c>
      <c r="C55" s="72">
        <v>1001</v>
      </c>
      <c r="D55" s="73">
        <v>81937959</v>
      </c>
      <c r="E55" s="72">
        <f t="shared" si="2"/>
        <v>81856.1028971029</v>
      </c>
      <c r="F55" s="73">
        <v>82634</v>
      </c>
      <c r="G55" s="72">
        <v>540284790</v>
      </c>
      <c r="H55" s="72">
        <f t="shared" si="3"/>
        <v>6538.286782680253</v>
      </c>
      <c r="I55" s="73">
        <v>9102653</v>
      </c>
    </row>
    <row r="56" spans="1:9" ht="15.75" customHeight="1">
      <c r="A56" s="2"/>
      <c r="B56" s="95" t="s">
        <v>172</v>
      </c>
      <c r="C56" s="72">
        <v>907</v>
      </c>
      <c r="D56" s="73">
        <v>87339121</v>
      </c>
      <c r="E56" s="72">
        <f t="shared" si="2"/>
        <v>96294.5104740904</v>
      </c>
      <c r="F56" s="73">
        <v>92814</v>
      </c>
      <c r="G56" s="72">
        <v>667214410</v>
      </c>
      <c r="H56" s="72">
        <f t="shared" si="3"/>
        <v>7188.725946516689</v>
      </c>
      <c r="I56" s="73">
        <v>10518782</v>
      </c>
    </row>
    <row r="57" spans="1:9" ht="15.75" customHeight="1">
      <c r="A57" s="2"/>
      <c r="B57" s="95" t="s">
        <v>173</v>
      </c>
      <c r="C57" s="72">
        <v>921</v>
      </c>
      <c r="D57" s="73">
        <v>98202917</v>
      </c>
      <c r="E57" s="72">
        <f t="shared" si="2"/>
        <v>106626.40282301846</v>
      </c>
      <c r="F57" s="73">
        <v>111332</v>
      </c>
      <c r="G57" s="72">
        <v>824889527</v>
      </c>
      <c r="H57" s="72">
        <f t="shared" si="3"/>
        <v>7409.276102109007</v>
      </c>
      <c r="I57" s="73">
        <v>12577763</v>
      </c>
    </row>
    <row r="58" spans="1:9" ht="15.75" customHeight="1">
      <c r="A58" s="2"/>
      <c r="B58" s="95" t="s">
        <v>103</v>
      </c>
      <c r="C58" s="72">
        <v>806</v>
      </c>
      <c r="D58" s="72">
        <v>97214210</v>
      </c>
      <c r="E58" s="72">
        <f t="shared" si="2"/>
        <v>120613.16377171216</v>
      </c>
      <c r="F58" s="72">
        <v>121649</v>
      </c>
      <c r="G58" s="72">
        <v>922776892</v>
      </c>
      <c r="H58" s="72">
        <f t="shared" si="3"/>
        <v>7585.569071673421</v>
      </c>
      <c r="I58" s="74">
        <v>13854052</v>
      </c>
    </row>
    <row r="59" spans="1:9" ht="15.75" customHeight="1">
      <c r="A59" s="2"/>
      <c r="B59" s="95" t="s">
        <v>104</v>
      </c>
      <c r="C59" s="24">
        <v>804</v>
      </c>
      <c r="D59" s="72">
        <v>97443380</v>
      </c>
      <c r="E59" s="72">
        <f t="shared" si="2"/>
        <v>121198.23383084577</v>
      </c>
      <c r="F59" s="72">
        <v>133001</v>
      </c>
      <c r="G59" s="72">
        <v>1007796092</v>
      </c>
      <c r="H59" s="72">
        <f t="shared" si="3"/>
        <v>7577.357252952986</v>
      </c>
      <c r="I59" s="74">
        <v>15102711</v>
      </c>
    </row>
    <row r="60" spans="1:9" ht="15.75" customHeight="1">
      <c r="A60" s="2"/>
      <c r="B60" s="95" t="s">
        <v>105</v>
      </c>
      <c r="C60" s="24">
        <v>716</v>
      </c>
      <c r="D60" s="72">
        <v>86692253</v>
      </c>
      <c r="E60" s="72">
        <f t="shared" si="2"/>
        <v>121078.5656424581</v>
      </c>
      <c r="F60" s="72">
        <v>150336</v>
      </c>
      <c r="G60" s="72">
        <v>1148496389</v>
      </c>
      <c r="H60" s="72">
        <f t="shared" si="3"/>
        <v>7639.530046030226</v>
      </c>
      <c r="I60" s="74">
        <v>16954044</v>
      </c>
    </row>
    <row r="61" spans="1:9" ht="15.75" customHeight="1">
      <c r="A61" s="2"/>
      <c r="B61" s="95" t="s">
        <v>10</v>
      </c>
      <c r="C61" s="24">
        <v>617</v>
      </c>
      <c r="D61" s="72">
        <v>92739120</v>
      </c>
      <c r="E61" s="72">
        <f t="shared" si="2"/>
        <v>150306.51539708267</v>
      </c>
      <c r="F61" s="72">
        <v>184377</v>
      </c>
      <c r="G61" s="72">
        <v>1418722410</v>
      </c>
      <c r="H61" s="72">
        <f t="shared" si="3"/>
        <v>7694.682145820791</v>
      </c>
      <c r="I61" s="74">
        <v>20038024</v>
      </c>
    </row>
    <row r="62" spans="1:9" ht="15.75" customHeight="1">
      <c r="A62" s="2"/>
      <c r="B62" s="95" t="s">
        <v>11</v>
      </c>
      <c r="C62" s="24">
        <v>533</v>
      </c>
      <c r="D62" s="72">
        <v>82798737</v>
      </c>
      <c r="E62" s="72">
        <f t="shared" si="2"/>
        <v>155344.72232645404</v>
      </c>
      <c r="F62" s="72">
        <v>207486</v>
      </c>
      <c r="G62" s="72">
        <v>1474254394</v>
      </c>
      <c r="H62" s="72">
        <f t="shared" si="3"/>
        <v>7105.319848086136</v>
      </c>
      <c r="I62" s="74">
        <v>20118865</v>
      </c>
    </row>
    <row r="63" spans="1:9" ht="15.75" customHeight="1">
      <c r="A63" s="2"/>
      <c r="B63" s="95" t="s">
        <v>99</v>
      </c>
      <c r="C63" s="72">
        <v>499</v>
      </c>
      <c r="D63" s="72">
        <v>65281454</v>
      </c>
      <c r="E63" s="72">
        <f t="shared" si="2"/>
        <v>130824.55711422846</v>
      </c>
      <c r="F63" s="72">
        <v>232230</v>
      </c>
      <c r="G63" s="72">
        <v>1633374715</v>
      </c>
      <c r="H63" s="72">
        <f t="shared" si="3"/>
        <v>7033.435451922663</v>
      </c>
      <c r="I63" s="74">
        <v>24327407</v>
      </c>
    </row>
    <row r="64" spans="1:9" ht="15.75" customHeight="1">
      <c r="A64" s="2"/>
      <c r="B64" s="95" t="s">
        <v>100</v>
      </c>
      <c r="C64" s="72">
        <v>430</v>
      </c>
      <c r="D64" s="72">
        <v>58228675</v>
      </c>
      <c r="E64" s="72">
        <f t="shared" si="2"/>
        <v>135415.52325581395</v>
      </c>
      <c r="F64" s="72">
        <v>256176</v>
      </c>
      <c r="G64" s="72">
        <v>1792958149</v>
      </c>
      <c r="H64" s="72">
        <f t="shared" si="3"/>
        <v>6998.9310044656795</v>
      </c>
      <c r="I64" s="74">
        <v>26720903</v>
      </c>
    </row>
    <row r="65" spans="1:9" ht="15.75" customHeight="1">
      <c r="A65" s="2"/>
      <c r="B65" s="95" t="s">
        <v>101</v>
      </c>
      <c r="C65" s="72">
        <v>380</v>
      </c>
      <c r="D65" s="72">
        <v>60063800</v>
      </c>
      <c r="E65" s="72">
        <f t="shared" si="2"/>
        <v>158062.63157894736</v>
      </c>
      <c r="F65" s="72">
        <v>258304</v>
      </c>
      <c r="G65" s="72">
        <v>1807133642</v>
      </c>
      <c r="H65" s="72">
        <f t="shared" si="3"/>
        <v>6996.1504351461845</v>
      </c>
      <c r="I65" s="74">
        <v>26955183</v>
      </c>
    </row>
    <row r="66" spans="1:9" ht="15.75" customHeight="1">
      <c r="A66" s="2"/>
      <c r="B66" s="95" t="s">
        <v>102</v>
      </c>
      <c r="C66" s="74">
        <v>322</v>
      </c>
      <c r="D66" s="74">
        <v>52426985</v>
      </c>
      <c r="E66" s="74">
        <f t="shared" si="2"/>
        <v>162816.72360248448</v>
      </c>
      <c r="F66" s="72">
        <v>274198</v>
      </c>
      <c r="G66" s="74">
        <v>1973448613</v>
      </c>
      <c r="H66" s="74">
        <f t="shared" si="3"/>
        <v>7197.166328711369</v>
      </c>
      <c r="I66" s="74">
        <v>28328981</v>
      </c>
    </row>
    <row r="67" spans="1:9" ht="15.75" customHeight="1">
      <c r="A67" s="2"/>
      <c r="B67" s="95" t="s">
        <v>177</v>
      </c>
      <c r="C67" s="74">
        <v>198</v>
      </c>
      <c r="D67" s="74">
        <v>35892120</v>
      </c>
      <c r="E67" s="74">
        <f t="shared" si="2"/>
        <v>181273.33333333334</v>
      </c>
      <c r="F67" s="72">
        <v>274198</v>
      </c>
      <c r="G67" s="74">
        <v>1973448613</v>
      </c>
      <c r="H67" s="74">
        <f t="shared" si="3"/>
        <v>7197.166328711369</v>
      </c>
      <c r="I67" s="74">
        <v>31270060</v>
      </c>
    </row>
    <row r="68" spans="1:9" ht="15.75" customHeight="1">
      <c r="A68" s="2"/>
      <c r="B68" s="95" t="s">
        <v>183</v>
      </c>
      <c r="C68" s="74">
        <v>274</v>
      </c>
      <c r="D68" s="74">
        <v>40700212</v>
      </c>
      <c r="E68" s="74">
        <f t="shared" si="2"/>
        <v>148540.9197080292</v>
      </c>
      <c r="F68" s="72">
        <v>331341</v>
      </c>
      <c r="G68" s="74">
        <v>2285269947</v>
      </c>
      <c r="H68" s="74">
        <f t="shared" si="3"/>
        <v>6897.033409689716</v>
      </c>
      <c r="I68" s="74">
        <v>33863712</v>
      </c>
    </row>
    <row r="69" spans="1:9" ht="15.75" customHeight="1">
      <c r="A69" s="2"/>
      <c r="B69" s="95" t="s">
        <v>212</v>
      </c>
      <c r="C69" s="74">
        <v>346</v>
      </c>
      <c r="D69" s="74">
        <v>50681783</v>
      </c>
      <c r="E69" s="74">
        <f t="shared" si="2"/>
        <v>146479.14161849712</v>
      </c>
      <c r="F69" s="72">
        <v>359590</v>
      </c>
      <c r="G69" s="74">
        <v>2488525827</v>
      </c>
      <c r="H69" s="74">
        <f>G69/F69</f>
        <v>6920.453369114825</v>
      </c>
      <c r="I69" s="74">
        <v>36489505</v>
      </c>
    </row>
    <row r="70" spans="1:9" ht="15.75" customHeight="1">
      <c r="A70" s="2"/>
      <c r="B70" s="95" t="s">
        <v>213</v>
      </c>
      <c r="C70" s="378">
        <v>374</v>
      </c>
      <c r="D70" s="378">
        <v>56615400</v>
      </c>
      <c r="E70" s="378">
        <v>151378.07486631017</v>
      </c>
      <c r="F70" s="144">
        <v>332553</v>
      </c>
      <c r="G70" s="378">
        <v>2448297891</v>
      </c>
      <c r="H70" s="378">
        <v>7362.128415620969</v>
      </c>
      <c r="I70" s="378">
        <v>34183398</v>
      </c>
    </row>
    <row r="71" spans="1:9" ht="14.25" thickBot="1">
      <c r="A71" s="2"/>
      <c r="B71" s="96" t="s">
        <v>232</v>
      </c>
      <c r="C71" s="379">
        <v>387</v>
      </c>
      <c r="D71" s="380">
        <v>68226084</v>
      </c>
      <c r="E71" s="380">
        <f>D71/C71</f>
        <v>176294.7906976744</v>
      </c>
      <c r="F71" s="381">
        <v>339503</v>
      </c>
      <c r="G71" s="380">
        <v>2558415531</v>
      </c>
      <c r="H71" s="380">
        <f>G71/F71</f>
        <v>7535.767080114167</v>
      </c>
      <c r="I71" s="380">
        <v>32951241</v>
      </c>
    </row>
    <row r="72" ht="13.5">
      <c r="I72" s="8" t="s">
        <v>214</v>
      </c>
    </row>
  </sheetData>
  <sheetProtection/>
  <mergeCells count="14">
    <mergeCell ref="F3:F4"/>
    <mergeCell ref="G3:G4"/>
    <mergeCell ref="B44:B47"/>
    <mergeCell ref="I44:I47"/>
    <mergeCell ref="C3:E3"/>
    <mergeCell ref="B38:F38"/>
    <mergeCell ref="B3:B4"/>
    <mergeCell ref="C44:H44"/>
    <mergeCell ref="C46:C47"/>
    <mergeCell ref="G46:G47"/>
    <mergeCell ref="C45:E45"/>
    <mergeCell ref="F45:H45"/>
    <mergeCell ref="D46:D47"/>
    <mergeCell ref="F46:F47"/>
  </mergeCells>
  <printOptions/>
  <pageMargins left="0.7086614173228347" right="0.5905511811023623" top="0.984251968503937" bottom="0.53" header="0.5118110236220472" footer="0.5118110236220472"/>
  <pageSetup firstPageNumber="216" useFirstPageNumber="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X65"/>
  <sheetViews>
    <sheetView view="pageBreakPreview" zoomScaleSheetLayoutView="100" zoomScalePageLayoutView="0" workbookViewId="0" topLeftCell="A1">
      <selection activeCell="K22" sqref="K22"/>
    </sheetView>
  </sheetViews>
  <sheetFormatPr defaultColWidth="9.00390625" defaultRowHeight="13.5"/>
  <cols>
    <col min="1" max="1" width="7.375" style="45" customWidth="1"/>
    <col min="2" max="19" width="6.375" style="45" customWidth="1"/>
    <col min="20" max="50" width="9.00390625" style="45" customWidth="1"/>
    <col min="51" max="16384" width="9.00390625" style="4" customWidth="1"/>
  </cols>
  <sheetData>
    <row r="1" ht="13.5">
      <c r="A1" s="44" t="s">
        <v>61</v>
      </c>
    </row>
    <row r="2" spans="1:19" ht="14.25" thickBot="1">
      <c r="A2" s="50"/>
      <c r="B2" s="50"/>
      <c r="C2" s="50"/>
      <c r="D2" s="50"/>
      <c r="E2" s="50"/>
      <c r="F2" s="50"/>
      <c r="G2" s="50"/>
      <c r="H2" s="50"/>
      <c r="I2" s="50"/>
      <c r="K2" s="50"/>
      <c r="L2" s="50"/>
      <c r="M2" s="50"/>
      <c r="N2" s="50"/>
      <c r="O2" s="50"/>
      <c r="P2" s="75"/>
      <c r="S2" s="75" t="s">
        <v>235</v>
      </c>
    </row>
    <row r="3" spans="1:50" s="5" customFormat="1" ht="15.75" customHeight="1">
      <c r="A3" s="292" t="s">
        <v>49</v>
      </c>
      <c r="B3" s="280" t="s">
        <v>178</v>
      </c>
      <c r="C3" s="281"/>
      <c r="D3" s="281"/>
      <c r="E3" s="281"/>
      <c r="F3" s="281"/>
      <c r="G3" s="281"/>
      <c r="H3" s="281"/>
      <c r="I3" s="282"/>
      <c r="J3" s="280" t="s">
        <v>193</v>
      </c>
      <c r="K3" s="289"/>
      <c r="L3" s="289"/>
      <c r="M3" s="289"/>
      <c r="N3" s="289"/>
      <c r="O3" s="289"/>
      <c r="P3" s="289"/>
      <c r="Q3" s="289"/>
      <c r="R3" s="289"/>
      <c r="S3" s="289"/>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row>
    <row r="4" spans="1:50" s="5" customFormat="1" ht="15.75" customHeight="1">
      <c r="A4" s="293"/>
      <c r="B4" s="269"/>
      <c r="C4" s="283"/>
      <c r="D4" s="283"/>
      <c r="E4" s="283"/>
      <c r="F4" s="283"/>
      <c r="G4" s="283"/>
      <c r="H4" s="283"/>
      <c r="I4" s="268"/>
      <c r="J4" s="267" t="s">
        <v>179</v>
      </c>
      <c r="K4" s="268"/>
      <c r="L4" s="275" t="s">
        <v>180</v>
      </c>
      <c r="M4" s="276"/>
      <c r="N4" s="276"/>
      <c r="O4" s="276"/>
      <c r="P4" s="276"/>
      <c r="Q4" s="276"/>
      <c r="R4" s="276"/>
      <c r="S4" s="276"/>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row>
    <row r="5" spans="1:19" ht="15.75" customHeight="1">
      <c r="A5" s="293"/>
      <c r="B5" s="267" t="s">
        <v>179</v>
      </c>
      <c r="C5" s="268"/>
      <c r="D5" s="261" t="s">
        <v>85</v>
      </c>
      <c r="E5" s="262"/>
      <c r="F5" s="261" t="s">
        <v>87</v>
      </c>
      <c r="G5" s="262"/>
      <c r="H5" s="261" t="s">
        <v>194</v>
      </c>
      <c r="I5" s="262"/>
      <c r="J5" s="269"/>
      <c r="K5" s="268"/>
      <c r="L5" s="272" t="s">
        <v>17</v>
      </c>
      <c r="M5" s="273"/>
      <c r="N5" s="272" t="s">
        <v>18</v>
      </c>
      <c r="O5" s="273"/>
      <c r="P5" s="272" t="s">
        <v>19</v>
      </c>
      <c r="Q5" s="274"/>
      <c r="R5" s="272" t="s">
        <v>51</v>
      </c>
      <c r="S5" s="274"/>
    </row>
    <row r="6" spans="1:19" ht="15.75" customHeight="1">
      <c r="A6" s="293"/>
      <c r="B6" s="270"/>
      <c r="C6" s="271"/>
      <c r="D6" s="263" t="s">
        <v>86</v>
      </c>
      <c r="E6" s="264"/>
      <c r="F6" s="263" t="s">
        <v>86</v>
      </c>
      <c r="G6" s="264"/>
      <c r="H6" s="263" t="s">
        <v>86</v>
      </c>
      <c r="I6" s="264"/>
      <c r="J6" s="270"/>
      <c r="K6" s="271"/>
      <c r="L6" s="263" t="s">
        <v>86</v>
      </c>
      <c r="M6" s="264"/>
      <c r="N6" s="263" t="s">
        <v>86</v>
      </c>
      <c r="O6" s="264"/>
      <c r="P6" s="263" t="s">
        <v>86</v>
      </c>
      <c r="Q6" s="266"/>
      <c r="R6" s="263" t="s">
        <v>86</v>
      </c>
      <c r="S6" s="266"/>
    </row>
    <row r="7" spans="1:19" ht="15.75" customHeight="1">
      <c r="A7" s="264"/>
      <c r="B7" s="77" t="s">
        <v>70</v>
      </c>
      <c r="C7" s="77" t="s">
        <v>71</v>
      </c>
      <c r="D7" s="77" t="s">
        <v>70</v>
      </c>
      <c r="E7" s="77" t="s">
        <v>71</v>
      </c>
      <c r="F7" s="77" t="s">
        <v>70</v>
      </c>
      <c r="G7" s="76" t="s">
        <v>71</v>
      </c>
      <c r="H7" s="77" t="s">
        <v>70</v>
      </c>
      <c r="I7" s="77" t="s">
        <v>71</v>
      </c>
      <c r="J7" s="77" t="s">
        <v>70</v>
      </c>
      <c r="K7" s="77" t="s">
        <v>71</v>
      </c>
      <c r="L7" s="77" t="s">
        <v>70</v>
      </c>
      <c r="M7" s="77" t="s">
        <v>71</v>
      </c>
      <c r="N7" s="77" t="s">
        <v>70</v>
      </c>
      <c r="O7" s="76" t="s">
        <v>71</v>
      </c>
      <c r="P7" s="77" t="s">
        <v>70</v>
      </c>
      <c r="Q7" s="76" t="s">
        <v>71</v>
      </c>
      <c r="R7" s="77" t="s">
        <v>70</v>
      </c>
      <c r="S7" s="76" t="s">
        <v>71</v>
      </c>
    </row>
    <row r="8" spans="1:19" ht="15.75" customHeight="1">
      <c r="A8" s="97" t="s">
        <v>56</v>
      </c>
      <c r="B8" s="405">
        <f>SUM(B10:B17)</f>
        <v>5592</v>
      </c>
      <c r="C8" s="406">
        <f aca="true" t="shared" si="0" ref="C8:S8">SUM(C10:C17)</f>
        <v>17756</v>
      </c>
      <c r="D8" s="405">
        <f t="shared" si="0"/>
        <v>609</v>
      </c>
      <c r="E8" s="405">
        <f t="shared" si="0"/>
        <v>2432</v>
      </c>
      <c r="F8" s="405">
        <f t="shared" si="0"/>
        <v>159</v>
      </c>
      <c r="G8" s="405">
        <f t="shared" si="0"/>
        <v>420</v>
      </c>
      <c r="H8" s="405">
        <f t="shared" si="0"/>
        <v>190</v>
      </c>
      <c r="I8" s="405">
        <f t="shared" si="0"/>
        <v>565</v>
      </c>
      <c r="J8" s="405">
        <f t="shared" si="0"/>
        <v>761</v>
      </c>
      <c r="K8" s="405">
        <f t="shared" si="0"/>
        <v>1904</v>
      </c>
      <c r="L8" s="405">
        <f t="shared" si="0"/>
        <v>73</v>
      </c>
      <c r="M8" s="405">
        <f t="shared" si="0"/>
        <v>195</v>
      </c>
      <c r="N8" s="405">
        <f t="shared" si="0"/>
        <v>210</v>
      </c>
      <c r="O8" s="405">
        <f t="shared" si="0"/>
        <v>532</v>
      </c>
      <c r="P8" s="405">
        <f t="shared" si="0"/>
        <v>306</v>
      </c>
      <c r="Q8" s="407">
        <f t="shared" si="0"/>
        <v>699</v>
      </c>
      <c r="R8" s="405">
        <f t="shared" si="0"/>
        <v>172</v>
      </c>
      <c r="S8" s="407">
        <f t="shared" si="0"/>
        <v>478</v>
      </c>
    </row>
    <row r="9" spans="1:19" ht="15.75" customHeight="1">
      <c r="A9" s="97"/>
      <c r="B9" s="150"/>
      <c r="C9" s="151"/>
      <c r="D9" s="150"/>
      <c r="E9" s="151"/>
      <c r="F9" s="150"/>
      <c r="G9" s="151"/>
      <c r="H9" s="150"/>
      <c r="I9" s="151"/>
      <c r="J9" s="150"/>
      <c r="K9" s="151"/>
      <c r="L9" s="150"/>
      <c r="M9" s="151"/>
      <c r="N9" s="150"/>
      <c r="O9" s="151"/>
      <c r="P9" s="150"/>
      <c r="Q9" s="151"/>
      <c r="R9" s="150"/>
      <c r="S9" s="408"/>
    </row>
    <row r="10" spans="1:19" ht="15.75" customHeight="1">
      <c r="A10" s="97" t="s">
        <v>78</v>
      </c>
      <c r="B10" s="150">
        <v>523</v>
      </c>
      <c r="C10" s="151">
        <v>5665</v>
      </c>
      <c r="D10" s="150">
        <v>10</v>
      </c>
      <c r="E10" s="151">
        <v>168</v>
      </c>
      <c r="F10" s="150">
        <v>21</v>
      </c>
      <c r="G10" s="151">
        <v>94</v>
      </c>
      <c r="H10" s="150">
        <v>39</v>
      </c>
      <c r="I10" s="151">
        <v>108</v>
      </c>
      <c r="J10" s="150">
        <f>L10+N10+P10+R10</f>
        <v>56</v>
      </c>
      <c r="K10" s="151">
        <f aca="true" t="shared" si="1" ref="K10:K16">M10+O10+Q10+S10</f>
        <v>115</v>
      </c>
      <c r="L10" s="150">
        <v>6</v>
      </c>
      <c r="M10" s="151">
        <v>8</v>
      </c>
      <c r="N10" s="409">
        <v>15</v>
      </c>
      <c r="O10" s="410">
        <v>18</v>
      </c>
      <c r="P10" s="150">
        <v>28</v>
      </c>
      <c r="Q10" s="151">
        <v>72</v>
      </c>
      <c r="R10" s="150">
        <v>7</v>
      </c>
      <c r="S10" s="408">
        <v>17</v>
      </c>
    </row>
    <row r="11" spans="1:19" ht="15.75" customHeight="1">
      <c r="A11" s="97" t="s">
        <v>79</v>
      </c>
      <c r="B11" s="150">
        <v>236</v>
      </c>
      <c r="C11" s="151">
        <v>1164</v>
      </c>
      <c r="D11" s="150">
        <v>50</v>
      </c>
      <c r="E11" s="151">
        <v>357</v>
      </c>
      <c r="F11" s="150">
        <v>19</v>
      </c>
      <c r="G11" s="151">
        <v>128</v>
      </c>
      <c r="H11" s="150">
        <v>18</v>
      </c>
      <c r="I11" s="151">
        <v>77</v>
      </c>
      <c r="J11" s="150">
        <f aca="true" t="shared" si="2" ref="J11:J17">L11+N11+P11+R11</f>
        <v>53</v>
      </c>
      <c r="K11" s="151">
        <f t="shared" si="1"/>
        <v>128</v>
      </c>
      <c r="L11" s="150">
        <v>12</v>
      </c>
      <c r="M11" s="151">
        <v>29</v>
      </c>
      <c r="N11" s="409">
        <v>13</v>
      </c>
      <c r="O11" s="410">
        <v>20</v>
      </c>
      <c r="P11" s="150">
        <v>14</v>
      </c>
      <c r="Q11" s="151">
        <v>19</v>
      </c>
      <c r="R11" s="150">
        <v>14</v>
      </c>
      <c r="S11" s="408">
        <v>60</v>
      </c>
    </row>
    <row r="12" spans="1:19" ht="15.75" customHeight="1">
      <c r="A12" s="97" t="s">
        <v>80</v>
      </c>
      <c r="B12" s="150">
        <v>169</v>
      </c>
      <c r="C12" s="151">
        <v>312</v>
      </c>
      <c r="D12" s="150">
        <v>13</v>
      </c>
      <c r="E12" s="151">
        <v>14</v>
      </c>
      <c r="F12" s="150">
        <v>3</v>
      </c>
      <c r="G12" s="151">
        <v>3</v>
      </c>
      <c r="H12" s="150">
        <v>6</v>
      </c>
      <c r="I12" s="151">
        <v>6</v>
      </c>
      <c r="J12" s="150">
        <f t="shared" si="2"/>
        <v>26</v>
      </c>
      <c r="K12" s="151">
        <f t="shared" si="1"/>
        <v>71</v>
      </c>
      <c r="L12" s="150">
        <v>10</v>
      </c>
      <c r="M12" s="151">
        <v>20</v>
      </c>
      <c r="N12" s="409">
        <v>5</v>
      </c>
      <c r="O12" s="410">
        <v>28</v>
      </c>
      <c r="P12" s="150">
        <v>8</v>
      </c>
      <c r="Q12" s="151">
        <v>20</v>
      </c>
      <c r="R12" s="150">
        <v>3</v>
      </c>
      <c r="S12" s="408">
        <v>3</v>
      </c>
    </row>
    <row r="13" spans="1:19" ht="15.75" customHeight="1">
      <c r="A13" s="97" t="s">
        <v>81</v>
      </c>
      <c r="B13" s="150">
        <v>314</v>
      </c>
      <c r="C13" s="151">
        <v>1000</v>
      </c>
      <c r="D13" s="150">
        <v>4</v>
      </c>
      <c r="E13" s="151">
        <v>23</v>
      </c>
      <c r="F13" s="150">
        <v>13</v>
      </c>
      <c r="G13" s="151">
        <v>22</v>
      </c>
      <c r="H13" s="150">
        <v>23</v>
      </c>
      <c r="I13" s="151">
        <v>73</v>
      </c>
      <c r="J13" s="150">
        <f t="shared" si="2"/>
        <v>55</v>
      </c>
      <c r="K13" s="151">
        <f t="shared" si="1"/>
        <v>156</v>
      </c>
      <c r="L13" s="150">
        <v>11</v>
      </c>
      <c r="M13" s="151">
        <v>22</v>
      </c>
      <c r="N13" s="150">
        <v>12</v>
      </c>
      <c r="O13" s="151">
        <v>32</v>
      </c>
      <c r="P13" s="150">
        <v>10</v>
      </c>
      <c r="Q13" s="151">
        <v>35</v>
      </c>
      <c r="R13" s="150">
        <v>22</v>
      </c>
      <c r="S13" s="408">
        <v>67</v>
      </c>
    </row>
    <row r="14" spans="1:19" ht="15.75" customHeight="1">
      <c r="A14" s="97" t="s">
        <v>82</v>
      </c>
      <c r="B14" s="150">
        <v>77</v>
      </c>
      <c r="C14" s="151">
        <v>441</v>
      </c>
      <c r="D14" s="150">
        <v>44</v>
      </c>
      <c r="E14" s="151">
        <v>357</v>
      </c>
      <c r="F14" s="150">
        <v>16</v>
      </c>
      <c r="G14" s="151">
        <v>37</v>
      </c>
      <c r="H14" s="150">
        <v>3</v>
      </c>
      <c r="I14" s="151">
        <v>12</v>
      </c>
      <c r="J14" s="150">
        <f t="shared" si="2"/>
        <v>22</v>
      </c>
      <c r="K14" s="151">
        <f t="shared" si="1"/>
        <v>53</v>
      </c>
      <c r="L14" s="150">
        <v>3</v>
      </c>
      <c r="M14" s="151">
        <v>15</v>
      </c>
      <c r="N14" s="150">
        <v>3</v>
      </c>
      <c r="O14" s="151">
        <v>7</v>
      </c>
      <c r="P14" s="150">
        <v>5</v>
      </c>
      <c r="Q14" s="151">
        <v>13</v>
      </c>
      <c r="R14" s="150">
        <v>11</v>
      </c>
      <c r="S14" s="408">
        <v>18</v>
      </c>
    </row>
    <row r="15" spans="1:19" ht="15.75" customHeight="1">
      <c r="A15" s="97" t="s">
        <v>83</v>
      </c>
      <c r="B15" s="150">
        <v>143</v>
      </c>
      <c r="C15" s="151">
        <v>327</v>
      </c>
      <c r="D15" s="150">
        <v>2</v>
      </c>
      <c r="E15" s="151">
        <v>6</v>
      </c>
      <c r="F15" s="150">
        <v>1</v>
      </c>
      <c r="G15" s="151">
        <v>1</v>
      </c>
      <c r="H15" s="150">
        <v>12</v>
      </c>
      <c r="I15" s="151">
        <v>31</v>
      </c>
      <c r="J15" s="150">
        <f t="shared" si="2"/>
        <v>21</v>
      </c>
      <c r="K15" s="151">
        <f t="shared" si="1"/>
        <v>32</v>
      </c>
      <c r="L15" s="150">
        <v>1</v>
      </c>
      <c r="M15" s="151">
        <v>1</v>
      </c>
      <c r="N15" s="150">
        <v>0</v>
      </c>
      <c r="O15" s="151">
        <v>0</v>
      </c>
      <c r="P15" s="150">
        <v>20</v>
      </c>
      <c r="Q15" s="151">
        <v>31</v>
      </c>
      <c r="R15" s="150">
        <v>0</v>
      </c>
      <c r="S15" s="408">
        <v>0</v>
      </c>
    </row>
    <row r="16" spans="1:19" ht="15.75" customHeight="1">
      <c r="A16" s="97" t="s">
        <v>7</v>
      </c>
      <c r="B16" s="150">
        <v>2431</v>
      </c>
      <c r="C16" s="151">
        <v>4901</v>
      </c>
      <c r="D16" s="150">
        <v>163</v>
      </c>
      <c r="E16" s="151">
        <v>601</v>
      </c>
      <c r="F16" s="150">
        <v>22</v>
      </c>
      <c r="G16" s="151">
        <v>45</v>
      </c>
      <c r="H16" s="150">
        <v>50</v>
      </c>
      <c r="I16" s="151">
        <v>182</v>
      </c>
      <c r="J16" s="150">
        <f t="shared" si="2"/>
        <v>42</v>
      </c>
      <c r="K16" s="151">
        <f t="shared" si="1"/>
        <v>92</v>
      </c>
      <c r="L16" s="150">
        <v>0</v>
      </c>
      <c r="M16" s="151">
        <v>0</v>
      </c>
      <c r="N16" s="150">
        <v>5</v>
      </c>
      <c r="O16" s="151">
        <v>12</v>
      </c>
      <c r="P16" s="150">
        <v>37</v>
      </c>
      <c r="Q16" s="151">
        <v>80</v>
      </c>
      <c r="R16" s="150">
        <v>0</v>
      </c>
      <c r="S16" s="408">
        <v>0</v>
      </c>
    </row>
    <row r="17" spans="1:19" ht="15.75" customHeight="1" thickBot="1">
      <c r="A17" s="118" t="s">
        <v>6</v>
      </c>
      <c r="B17" s="411">
        <v>1699</v>
      </c>
      <c r="C17" s="412">
        <v>3946</v>
      </c>
      <c r="D17" s="411">
        <v>323</v>
      </c>
      <c r="E17" s="412">
        <v>906</v>
      </c>
      <c r="F17" s="411">
        <v>64</v>
      </c>
      <c r="G17" s="412">
        <v>90</v>
      </c>
      <c r="H17" s="411">
        <v>39</v>
      </c>
      <c r="I17" s="412">
        <v>76</v>
      </c>
      <c r="J17" s="411">
        <f t="shared" si="2"/>
        <v>486</v>
      </c>
      <c r="K17" s="412">
        <f>M17+O17+Q17+S17</f>
        <v>1257</v>
      </c>
      <c r="L17" s="411">
        <v>30</v>
      </c>
      <c r="M17" s="412">
        <v>100</v>
      </c>
      <c r="N17" s="411">
        <v>157</v>
      </c>
      <c r="O17" s="412">
        <v>415</v>
      </c>
      <c r="P17" s="411">
        <v>184</v>
      </c>
      <c r="Q17" s="412">
        <v>429</v>
      </c>
      <c r="R17" s="411">
        <v>115</v>
      </c>
      <c r="S17" s="413">
        <v>313</v>
      </c>
    </row>
    <row r="18" ht="15.75" customHeight="1">
      <c r="S18" s="53" t="s">
        <v>243</v>
      </c>
    </row>
    <row r="19" ht="15.75" customHeight="1">
      <c r="A19" s="4"/>
    </row>
    <row r="20" ht="15.75" customHeight="1"/>
    <row r="21" ht="15.75" customHeight="1">
      <c r="A21" s="44" t="s">
        <v>145</v>
      </c>
    </row>
    <row r="22" ht="15.75" customHeight="1" thickBot="1">
      <c r="R22" s="49"/>
    </row>
    <row r="23" spans="1:18" ht="15.75" customHeight="1">
      <c r="A23" s="284" t="s">
        <v>181</v>
      </c>
      <c r="B23" s="285"/>
      <c r="C23" s="294" t="s">
        <v>12</v>
      </c>
      <c r="D23" s="294"/>
      <c r="E23" s="294"/>
      <c r="F23" s="294"/>
      <c r="G23" s="294" t="s">
        <v>13</v>
      </c>
      <c r="H23" s="294"/>
      <c r="I23" s="294"/>
      <c r="J23" s="294"/>
      <c r="K23" s="294" t="s">
        <v>194</v>
      </c>
      <c r="L23" s="294"/>
      <c r="M23" s="294"/>
      <c r="N23" s="294"/>
      <c r="O23" s="294" t="s">
        <v>14</v>
      </c>
      <c r="P23" s="294"/>
      <c r="Q23" s="294"/>
      <c r="R23" s="232"/>
    </row>
    <row r="24" spans="1:18" ht="15.75" customHeight="1">
      <c r="A24" s="286" t="s">
        <v>49</v>
      </c>
      <c r="B24" s="279"/>
      <c r="C24" s="279" t="s">
        <v>15</v>
      </c>
      <c r="D24" s="279"/>
      <c r="E24" s="279" t="s">
        <v>16</v>
      </c>
      <c r="F24" s="279"/>
      <c r="G24" s="279" t="s">
        <v>15</v>
      </c>
      <c r="H24" s="279"/>
      <c r="I24" s="279" t="s">
        <v>16</v>
      </c>
      <c r="J24" s="279"/>
      <c r="K24" s="279" t="s">
        <v>15</v>
      </c>
      <c r="L24" s="279"/>
      <c r="M24" s="279" t="s">
        <v>16</v>
      </c>
      <c r="N24" s="279"/>
      <c r="O24" s="279" t="s">
        <v>15</v>
      </c>
      <c r="P24" s="279"/>
      <c r="Q24" s="279" t="s">
        <v>16</v>
      </c>
      <c r="R24" s="206"/>
    </row>
    <row r="25" spans="1:18" ht="15.75" customHeight="1">
      <c r="A25" s="287" t="s">
        <v>236</v>
      </c>
      <c r="B25" s="288"/>
      <c r="C25" s="265">
        <v>133</v>
      </c>
      <c r="D25" s="265"/>
      <c r="E25" s="278">
        <v>4449</v>
      </c>
      <c r="F25" s="278"/>
      <c r="G25" s="265">
        <v>0</v>
      </c>
      <c r="H25" s="265"/>
      <c r="I25" s="277">
        <v>67</v>
      </c>
      <c r="J25" s="277"/>
      <c r="K25" s="265">
        <v>26</v>
      </c>
      <c r="L25" s="265"/>
      <c r="M25" s="278">
        <v>685</v>
      </c>
      <c r="N25" s="278"/>
      <c r="O25" s="265">
        <v>159</v>
      </c>
      <c r="P25" s="265"/>
      <c r="Q25" s="278">
        <v>5201</v>
      </c>
      <c r="R25" s="303"/>
    </row>
    <row r="26" spans="1:18" ht="15.75" customHeight="1">
      <c r="A26" s="290" t="s">
        <v>10</v>
      </c>
      <c r="B26" s="291"/>
      <c r="C26" s="265">
        <v>113</v>
      </c>
      <c r="D26" s="265"/>
      <c r="E26" s="278">
        <v>3766</v>
      </c>
      <c r="F26" s="278"/>
      <c r="G26" s="265">
        <v>4</v>
      </c>
      <c r="H26" s="265"/>
      <c r="I26" s="278">
        <v>239</v>
      </c>
      <c r="J26" s="278"/>
      <c r="K26" s="265">
        <v>7</v>
      </c>
      <c r="L26" s="265"/>
      <c r="M26" s="278">
        <v>725</v>
      </c>
      <c r="N26" s="278"/>
      <c r="O26" s="265">
        <v>124</v>
      </c>
      <c r="P26" s="265"/>
      <c r="Q26" s="278">
        <v>4730</v>
      </c>
      <c r="R26" s="303"/>
    </row>
    <row r="27" spans="1:18" ht="15.75" customHeight="1">
      <c r="A27" s="290" t="s">
        <v>11</v>
      </c>
      <c r="B27" s="291"/>
      <c r="C27" s="265">
        <v>114</v>
      </c>
      <c r="D27" s="265"/>
      <c r="E27" s="278">
        <v>4110</v>
      </c>
      <c r="F27" s="278"/>
      <c r="G27" s="265">
        <v>3</v>
      </c>
      <c r="H27" s="265"/>
      <c r="I27" s="278">
        <v>193</v>
      </c>
      <c r="J27" s="278"/>
      <c r="K27" s="265">
        <v>42</v>
      </c>
      <c r="L27" s="265"/>
      <c r="M27" s="278">
        <v>493</v>
      </c>
      <c r="N27" s="278"/>
      <c r="O27" s="265">
        <v>159</v>
      </c>
      <c r="P27" s="265"/>
      <c r="Q27" s="278">
        <v>4796</v>
      </c>
      <c r="R27" s="303"/>
    </row>
    <row r="28" spans="1:18" ht="15.75" customHeight="1">
      <c r="A28" s="290" t="s">
        <v>99</v>
      </c>
      <c r="B28" s="291"/>
      <c r="C28" s="265">
        <v>134</v>
      </c>
      <c r="D28" s="265"/>
      <c r="E28" s="278">
        <v>4288</v>
      </c>
      <c r="F28" s="278"/>
      <c r="G28" s="265">
        <v>1</v>
      </c>
      <c r="H28" s="265"/>
      <c r="I28" s="265">
        <v>35</v>
      </c>
      <c r="J28" s="265"/>
      <c r="K28" s="265">
        <v>23</v>
      </c>
      <c r="L28" s="265"/>
      <c r="M28" s="265">
        <v>288</v>
      </c>
      <c r="N28" s="265"/>
      <c r="O28" s="265">
        <v>158</v>
      </c>
      <c r="P28" s="265"/>
      <c r="Q28" s="278">
        <v>4611</v>
      </c>
      <c r="R28" s="303"/>
    </row>
    <row r="29" spans="1:18" ht="15.75" customHeight="1">
      <c r="A29" s="290" t="s">
        <v>100</v>
      </c>
      <c r="B29" s="291"/>
      <c r="C29" s="265">
        <v>117</v>
      </c>
      <c r="D29" s="265"/>
      <c r="E29" s="278">
        <v>3491</v>
      </c>
      <c r="F29" s="278"/>
      <c r="G29" s="265">
        <v>0</v>
      </c>
      <c r="H29" s="265"/>
      <c r="I29" s="265">
        <v>0</v>
      </c>
      <c r="J29" s="265"/>
      <c r="K29" s="265">
        <v>16</v>
      </c>
      <c r="L29" s="265"/>
      <c r="M29" s="265">
        <v>377</v>
      </c>
      <c r="N29" s="265"/>
      <c r="O29" s="265">
        <v>133</v>
      </c>
      <c r="P29" s="265"/>
      <c r="Q29" s="278">
        <v>3868</v>
      </c>
      <c r="R29" s="303"/>
    </row>
    <row r="30" spans="1:18" ht="15.75" customHeight="1">
      <c r="A30" s="290" t="s">
        <v>101</v>
      </c>
      <c r="B30" s="291"/>
      <c r="C30" s="265">
        <v>117</v>
      </c>
      <c r="D30" s="265"/>
      <c r="E30" s="278">
        <v>3077</v>
      </c>
      <c r="F30" s="278"/>
      <c r="G30" s="265">
        <v>0</v>
      </c>
      <c r="H30" s="265"/>
      <c r="I30" s="265">
        <v>67</v>
      </c>
      <c r="J30" s="265"/>
      <c r="K30" s="265">
        <v>37</v>
      </c>
      <c r="L30" s="265"/>
      <c r="M30" s="265">
        <v>177</v>
      </c>
      <c r="N30" s="265"/>
      <c r="O30" s="265">
        <v>154</v>
      </c>
      <c r="P30" s="265"/>
      <c r="Q30" s="278">
        <v>3321</v>
      </c>
      <c r="R30" s="303"/>
    </row>
    <row r="31" spans="1:19" ht="15.75" customHeight="1">
      <c r="A31" s="290" t="s">
        <v>102</v>
      </c>
      <c r="B31" s="291"/>
      <c r="C31" s="265">
        <v>160</v>
      </c>
      <c r="D31" s="265"/>
      <c r="E31" s="278">
        <v>4330</v>
      </c>
      <c r="F31" s="278"/>
      <c r="G31" s="265">
        <v>2</v>
      </c>
      <c r="H31" s="265"/>
      <c r="I31" s="265">
        <v>38</v>
      </c>
      <c r="J31" s="265"/>
      <c r="K31" s="265">
        <v>45</v>
      </c>
      <c r="L31" s="265"/>
      <c r="M31" s="265">
        <v>339</v>
      </c>
      <c r="N31" s="265"/>
      <c r="O31" s="265">
        <v>207</v>
      </c>
      <c r="P31" s="265"/>
      <c r="Q31" s="278">
        <v>4707</v>
      </c>
      <c r="R31" s="303"/>
      <c r="S31" s="50"/>
    </row>
    <row r="32" spans="1:19" ht="15.75" customHeight="1">
      <c r="A32" s="290" t="s">
        <v>182</v>
      </c>
      <c r="B32" s="291"/>
      <c r="C32" s="265">
        <v>125</v>
      </c>
      <c r="D32" s="265"/>
      <c r="E32" s="278">
        <v>3568</v>
      </c>
      <c r="F32" s="278"/>
      <c r="G32" s="265">
        <v>0</v>
      </c>
      <c r="H32" s="265"/>
      <c r="I32" s="265">
        <v>0</v>
      </c>
      <c r="J32" s="265"/>
      <c r="K32" s="265">
        <v>34</v>
      </c>
      <c r="L32" s="265"/>
      <c r="M32" s="265">
        <v>559</v>
      </c>
      <c r="N32" s="265"/>
      <c r="O32" s="265">
        <v>159</v>
      </c>
      <c r="P32" s="265"/>
      <c r="Q32" s="278">
        <v>4127</v>
      </c>
      <c r="R32" s="303"/>
      <c r="S32" s="50"/>
    </row>
    <row r="33" spans="1:20" ht="15.75" customHeight="1">
      <c r="A33" s="290" t="s">
        <v>183</v>
      </c>
      <c r="B33" s="291"/>
      <c r="C33" s="265">
        <v>141</v>
      </c>
      <c r="D33" s="265"/>
      <c r="E33" s="265">
        <v>7194</v>
      </c>
      <c r="F33" s="265"/>
      <c r="G33" s="265">
        <v>3</v>
      </c>
      <c r="H33" s="265"/>
      <c r="I33" s="265">
        <v>403</v>
      </c>
      <c r="J33" s="265"/>
      <c r="K33" s="265">
        <v>38</v>
      </c>
      <c r="L33" s="265"/>
      <c r="M33" s="265">
        <v>679</v>
      </c>
      <c r="N33" s="265"/>
      <c r="O33" s="265">
        <v>182</v>
      </c>
      <c r="P33" s="265"/>
      <c r="Q33" s="265">
        <v>8276</v>
      </c>
      <c r="R33" s="304"/>
      <c r="S33" s="75"/>
      <c r="T33" s="50"/>
    </row>
    <row r="34" spans="1:20" ht="15.75" customHeight="1">
      <c r="A34" s="290" t="s">
        <v>212</v>
      </c>
      <c r="B34" s="291"/>
      <c r="C34" s="265">
        <v>144</v>
      </c>
      <c r="D34" s="265"/>
      <c r="E34" s="265">
        <v>5105</v>
      </c>
      <c r="F34" s="265"/>
      <c r="G34" s="265">
        <v>0</v>
      </c>
      <c r="H34" s="265"/>
      <c r="I34" s="265">
        <v>0</v>
      </c>
      <c r="J34" s="265"/>
      <c r="K34" s="265">
        <v>11</v>
      </c>
      <c r="L34" s="265"/>
      <c r="M34" s="265">
        <v>65</v>
      </c>
      <c r="N34" s="265"/>
      <c r="O34" s="265">
        <v>155</v>
      </c>
      <c r="P34" s="265"/>
      <c r="Q34" s="265">
        <v>5170</v>
      </c>
      <c r="R34" s="304"/>
      <c r="S34" s="75"/>
      <c r="T34" s="50"/>
    </row>
    <row r="35" spans="1:20" ht="15.75" customHeight="1">
      <c r="A35" s="290" t="s">
        <v>231</v>
      </c>
      <c r="B35" s="291"/>
      <c r="C35" s="302">
        <v>529</v>
      </c>
      <c r="D35" s="302"/>
      <c r="E35" s="302">
        <v>10419</v>
      </c>
      <c r="F35" s="302"/>
      <c r="G35" s="302">
        <v>0</v>
      </c>
      <c r="H35" s="302"/>
      <c r="I35" s="302">
        <v>0</v>
      </c>
      <c r="J35" s="302"/>
      <c r="K35" s="302">
        <v>14</v>
      </c>
      <c r="L35" s="302"/>
      <c r="M35" s="302">
        <v>179</v>
      </c>
      <c r="N35" s="302"/>
      <c r="O35" s="302">
        <v>543</v>
      </c>
      <c r="P35" s="302"/>
      <c r="Q35" s="302">
        <v>10598</v>
      </c>
      <c r="R35" s="322"/>
      <c r="S35" s="75"/>
      <c r="T35" s="50"/>
    </row>
    <row r="36" spans="1:20" ht="15.75" customHeight="1">
      <c r="A36" s="290" t="s">
        <v>232</v>
      </c>
      <c r="B36" s="291"/>
      <c r="C36" s="302">
        <f>SUM(C38:D45)</f>
        <v>212</v>
      </c>
      <c r="D36" s="302"/>
      <c r="E36" s="302">
        <f>SUM(E38:F45)</f>
        <v>5131</v>
      </c>
      <c r="F36" s="302"/>
      <c r="G36" s="302">
        <f>SUM(G38:H45)</f>
        <v>6</v>
      </c>
      <c r="H36" s="302"/>
      <c r="I36" s="302">
        <f>SUM(I38:J45)</f>
        <v>299</v>
      </c>
      <c r="J36" s="302"/>
      <c r="K36" s="302">
        <f>SUM(K38:L45)</f>
        <v>43</v>
      </c>
      <c r="L36" s="302"/>
      <c r="M36" s="302">
        <f>SUM(M38:N45)</f>
        <v>590</v>
      </c>
      <c r="N36" s="302"/>
      <c r="O36" s="302">
        <f>SUM(C36,G36,K36)</f>
        <v>261</v>
      </c>
      <c r="P36" s="302"/>
      <c r="Q36" s="302">
        <f>SUM(E36,I36,M36)</f>
        <v>6020</v>
      </c>
      <c r="R36" s="322"/>
      <c r="S36" s="112"/>
      <c r="T36" s="50"/>
    </row>
    <row r="37" spans="1:20" ht="15.75" customHeight="1">
      <c r="A37" s="299" t="s">
        <v>237</v>
      </c>
      <c r="B37" s="300"/>
      <c r="C37" s="302"/>
      <c r="D37" s="302"/>
      <c r="E37" s="397"/>
      <c r="F37" s="397"/>
      <c r="G37" s="302"/>
      <c r="H37" s="302"/>
      <c r="I37" s="397"/>
      <c r="J37" s="397"/>
      <c r="K37" s="302"/>
      <c r="L37" s="302"/>
      <c r="M37" s="397"/>
      <c r="N37" s="397"/>
      <c r="O37" s="302"/>
      <c r="P37" s="302"/>
      <c r="Q37" s="397"/>
      <c r="R37" s="398"/>
      <c r="S37" s="139"/>
      <c r="T37" s="50"/>
    </row>
    <row r="38" spans="1:20" ht="15.75" customHeight="1">
      <c r="A38" s="295" t="s">
        <v>78</v>
      </c>
      <c r="B38" s="296"/>
      <c r="C38" s="399">
        <v>21</v>
      </c>
      <c r="D38" s="399"/>
      <c r="E38" s="399">
        <v>632</v>
      </c>
      <c r="F38" s="399"/>
      <c r="G38" s="399">
        <v>1</v>
      </c>
      <c r="H38" s="399"/>
      <c r="I38" s="399">
        <v>12</v>
      </c>
      <c r="J38" s="399"/>
      <c r="K38" s="399">
        <v>12</v>
      </c>
      <c r="L38" s="399"/>
      <c r="M38" s="399">
        <v>135</v>
      </c>
      <c r="N38" s="399"/>
      <c r="O38" s="399">
        <f>SUM(C38,G38,K38)</f>
        <v>34</v>
      </c>
      <c r="P38" s="399"/>
      <c r="Q38" s="400">
        <f>SUM(E38,I38,M38)</f>
        <v>779</v>
      </c>
      <c r="R38" s="401"/>
      <c r="S38" s="139"/>
      <c r="T38" s="50"/>
    </row>
    <row r="39" spans="1:20" ht="15.75" customHeight="1">
      <c r="A39" s="295" t="s">
        <v>79</v>
      </c>
      <c r="B39" s="296"/>
      <c r="C39" s="399">
        <v>25</v>
      </c>
      <c r="D39" s="399"/>
      <c r="E39" s="399">
        <v>1018</v>
      </c>
      <c r="F39" s="399"/>
      <c r="G39" s="399">
        <v>0</v>
      </c>
      <c r="H39" s="399"/>
      <c r="I39" s="399">
        <v>0</v>
      </c>
      <c r="J39" s="399"/>
      <c r="K39" s="399">
        <v>0</v>
      </c>
      <c r="L39" s="399"/>
      <c r="M39" s="399">
        <v>0</v>
      </c>
      <c r="N39" s="399"/>
      <c r="O39" s="399">
        <f aca="true" t="shared" si="3" ref="O39:O45">SUM(C39,G39,K39)</f>
        <v>25</v>
      </c>
      <c r="P39" s="399"/>
      <c r="Q39" s="400">
        <f aca="true" t="shared" si="4" ref="Q39:Q44">SUM(E39,I39,M39)</f>
        <v>1018</v>
      </c>
      <c r="R39" s="401"/>
      <c r="S39" s="139"/>
      <c r="T39" s="50"/>
    </row>
    <row r="40" spans="1:20" ht="14.25">
      <c r="A40" s="295" t="s">
        <v>80</v>
      </c>
      <c r="B40" s="296"/>
      <c r="C40" s="399">
        <v>31</v>
      </c>
      <c r="D40" s="399"/>
      <c r="E40" s="399">
        <v>638</v>
      </c>
      <c r="F40" s="399"/>
      <c r="G40" s="399">
        <v>0</v>
      </c>
      <c r="H40" s="399"/>
      <c r="I40" s="399">
        <v>0</v>
      </c>
      <c r="J40" s="399"/>
      <c r="K40" s="399">
        <v>0</v>
      </c>
      <c r="L40" s="399"/>
      <c r="M40" s="399">
        <v>0</v>
      </c>
      <c r="N40" s="399"/>
      <c r="O40" s="399">
        <f t="shared" si="3"/>
        <v>31</v>
      </c>
      <c r="P40" s="399"/>
      <c r="Q40" s="400">
        <f t="shared" si="4"/>
        <v>638</v>
      </c>
      <c r="R40" s="401"/>
      <c r="S40" s="139"/>
      <c r="T40" s="50"/>
    </row>
    <row r="41" spans="1:20" ht="14.25">
      <c r="A41" s="295" t="s">
        <v>81</v>
      </c>
      <c r="B41" s="296"/>
      <c r="C41" s="399">
        <v>19</v>
      </c>
      <c r="D41" s="399"/>
      <c r="E41" s="400">
        <v>710</v>
      </c>
      <c r="F41" s="400"/>
      <c r="G41" s="399">
        <v>0</v>
      </c>
      <c r="H41" s="399"/>
      <c r="I41" s="399">
        <v>0</v>
      </c>
      <c r="J41" s="399"/>
      <c r="K41" s="399">
        <v>2</v>
      </c>
      <c r="L41" s="399"/>
      <c r="M41" s="399">
        <v>32</v>
      </c>
      <c r="N41" s="399"/>
      <c r="O41" s="399">
        <f t="shared" si="3"/>
        <v>21</v>
      </c>
      <c r="P41" s="399"/>
      <c r="Q41" s="400">
        <f t="shared" si="4"/>
        <v>742</v>
      </c>
      <c r="R41" s="401"/>
      <c r="S41" s="139"/>
      <c r="T41" s="50"/>
    </row>
    <row r="42" spans="1:20" ht="14.25">
      <c r="A42" s="295" t="s">
        <v>82</v>
      </c>
      <c r="B42" s="296"/>
      <c r="C42" s="399">
        <v>17</v>
      </c>
      <c r="D42" s="399"/>
      <c r="E42" s="400">
        <v>240</v>
      </c>
      <c r="F42" s="400"/>
      <c r="G42" s="399">
        <v>1</v>
      </c>
      <c r="H42" s="399"/>
      <c r="I42" s="400">
        <v>200</v>
      </c>
      <c r="J42" s="400"/>
      <c r="K42" s="399">
        <v>0</v>
      </c>
      <c r="L42" s="399"/>
      <c r="M42" s="399">
        <v>0</v>
      </c>
      <c r="N42" s="399"/>
      <c r="O42" s="399">
        <f t="shared" si="3"/>
        <v>18</v>
      </c>
      <c r="P42" s="399"/>
      <c r="Q42" s="400">
        <f t="shared" si="4"/>
        <v>440</v>
      </c>
      <c r="R42" s="401"/>
      <c r="S42" s="139"/>
      <c r="T42" s="50"/>
    </row>
    <row r="43" spans="1:20" ht="14.25">
      <c r="A43" s="295" t="s">
        <v>83</v>
      </c>
      <c r="B43" s="296"/>
      <c r="C43" s="399">
        <v>5</v>
      </c>
      <c r="D43" s="399"/>
      <c r="E43" s="399">
        <v>23</v>
      </c>
      <c r="F43" s="399"/>
      <c r="G43" s="399">
        <v>0</v>
      </c>
      <c r="H43" s="399"/>
      <c r="I43" s="399">
        <v>0</v>
      </c>
      <c r="J43" s="399"/>
      <c r="K43" s="399">
        <v>0</v>
      </c>
      <c r="L43" s="399"/>
      <c r="M43" s="399">
        <v>0</v>
      </c>
      <c r="N43" s="399"/>
      <c r="O43" s="399">
        <f t="shared" si="3"/>
        <v>5</v>
      </c>
      <c r="P43" s="399"/>
      <c r="Q43" s="400">
        <f>SUM(E43,I43,M43)</f>
        <v>23</v>
      </c>
      <c r="R43" s="401"/>
      <c r="S43" s="139"/>
      <c r="T43" s="50"/>
    </row>
    <row r="44" spans="1:20" ht="14.25">
      <c r="A44" s="295" t="s">
        <v>7</v>
      </c>
      <c r="B44" s="296"/>
      <c r="C44" s="399">
        <v>11</v>
      </c>
      <c r="D44" s="399"/>
      <c r="E44" s="400">
        <v>485</v>
      </c>
      <c r="F44" s="400"/>
      <c r="G44" s="399"/>
      <c r="H44" s="399"/>
      <c r="I44" s="400"/>
      <c r="J44" s="400"/>
      <c r="K44" s="399">
        <v>26</v>
      </c>
      <c r="L44" s="399"/>
      <c r="M44" s="399">
        <v>95</v>
      </c>
      <c r="N44" s="399"/>
      <c r="O44" s="399">
        <f t="shared" si="3"/>
        <v>37</v>
      </c>
      <c r="P44" s="399"/>
      <c r="Q44" s="400">
        <f t="shared" si="4"/>
        <v>580</v>
      </c>
      <c r="R44" s="401"/>
      <c r="S44" s="139"/>
      <c r="T44" s="50"/>
    </row>
    <row r="45" spans="1:20" ht="14.25" thickBot="1">
      <c r="A45" s="297" t="s">
        <v>6</v>
      </c>
      <c r="B45" s="298"/>
      <c r="C45" s="402">
        <v>83</v>
      </c>
      <c r="D45" s="402"/>
      <c r="E45" s="402">
        <v>1385</v>
      </c>
      <c r="F45" s="402"/>
      <c r="G45" s="402">
        <v>4</v>
      </c>
      <c r="H45" s="402"/>
      <c r="I45" s="402">
        <v>87</v>
      </c>
      <c r="J45" s="402"/>
      <c r="K45" s="402">
        <v>3</v>
      </c>
      <c r="L45" s="402"/>
      <c r="M45" s="402">
        <v>328</v>
      </c>
      <c r="N45" s="402"/>
      <c r="O45" s="402">
        <f t="shared" si="3"/>
        <v>90</v>
      </c>
      <c r="P45" s="402"/>
      <c r="Q45" s="403">
        <f>SUM(E45,I45,M45)</f>
        <v>1800</v>
      </c>
      <c r="R45" s="404"/>
      <c r="S45" s="139"/>
      <c r="T45" s="50"/>
    </row>
    <row r="46" spans="1:20" ht="17.25" customHeight="1">
      <c r="A46" s="301"/>
      <c r="B46" s="301"/>
      <c r="C46" s="140"/>
      <c r="D46" s="140"/>
      <c r="E46" s="140"/>
      <c r="F46" s="140"/>
      <c r="G46" s="140"/>
      <c r="H46" s="140"/>
      <c r="I46" s="140"/>
      <c r="J46" s="140"/>
      <c r="Q46" s="140"/>
      <c r="R46" s="53" t="s">
        <v>243</v>
      </c>
      <c r="S46" s="139"/>
      <c r="T46" s="50"/>
    </row>
    <row r="47" spans="1:20" ht="15.75" customHeight="1">
      <c r="A47" s="79"/>
      <c r="B47" s="80"/>
      <c r="C47" s="80"/>
      <c r="D47" s="80"/>
      <c r="E47" s="80"/>
      <c r="F47" s="80"/>
      <c r="G47" s="80"/>
      <c r="H47" s="80"/>
      <c r="I47" s="80"/>
      <c r="J47" s="80"/>
      <c r="K47" s="80"/>
      <c r="L47" s="80"/>
      <c r="M47" s="80"/>
      <c r="N47" s="80"/>
      <c r="O47" s="80"/>
      <c r="P47" s="80"/>
      <c r="Q47" s="80"/>
      <c r="R47" s="80"/>
      <c r="S47" s="80"/>
      <c r="T47" s="50"/>
    </row>
    <row r="48" spans="1:20" ht="15.75" customHeight="1">
      <c r="A48" s="44" t="s">
        <v>246</v>
      </c>
      <c r="B48" s="80"/>
      <c r="C48" s="80"/>
      <c r="D48" s="80"/>
      <c r="E48" s="80"/>
      <c r="F48" s="80"/>
      <c r="G48" s="80"/>
      <c r="H48" s="80"/>
      <c r="I48" s="80"/>
      <c r="J48" s="80"/>
      <c r="K48" s="80"/>
      <c r="L48" s="80"/>
      <c r="M48" s="80"/>
      <c r="N48" s="80"/>
      <c r="O48" s="80"/>
      <c r="P48" s="80"/>
      <c r="Q48" s="80"/>
      <c r="R48" s="80"/>
      <c r="S48" s="80"/>
      <c r="T48" s="50"/>
    </row>
    <row r="49" spans="1:20" ht="15.75" customHeight="1" thickBot="1">
      <c r="A49" s="79"/>
      <c r="B49" s="80"/>
      <c r="C49" s="80"/>
      <c r="D49" s="80"/>
      <c r="E49" s="80"/>
      <c r="F49" s="80"/>
      <c r="G49" s="80"/>
      <c r="H49" s="80"/>
      <c r="I49" s="80"/>
      <c r="J49" s="80"/>
      <c r="K49" s="80"/>
      <c r="L49" s="80"/>
      <c r="M49" s="80"/>
      <c r="N49" s="80"/>
      <c r="O49" s="80"/>
      <c r="P49" s="80"/>
      <c r="Q49" s="80"/>
      <c r="R49" s="49" t="s">
        <v>235</v>
      </c>
      <c r="S49" s="80"/>
      <c r="T49" s="50"/>
    </row>
    <row r="50" spans="1:20" ht="15.75" customHeight="1">
      <c r="A50" s="305" t="s">
        <v>89</v>
      </c>
      <c r="B50" s="306"/>
      <c r="C50" s="307" t="s">
        <v>96</v>
      </c>
      <c r="D50" s="307"/>
      <c r="E50" s="307"/>
      <c r="F50" s="307"/>
      <c r="G50" s="307"/>
      <c r="H50" s="307"/>
      <c r="I50" s="252" t="s">
        <v>97</v>
      </c>
      <c r="J50" s="253"/>
      <c r="K50" s="253"/>
      <c r="L50" s="253"/>
      <c r="M50" s="253"/>
      <c r="N50" s="254"/>
      <c r="O50" s="307" t="s">
        <v>98</v>
      </c>
      <c r="P50" s="307"/>
      <c r="Q50" s="307"/>
      <c r="R50" s="252"/>
      <c r="S50" s="81"/>
      <c r="T50" s="50"/>
    </row>
    <row r="51" spans="1:20" ht="15.75" customHeight="1">
      <c r="A51" s="310"/>
      <c r="B51" s="311"/>
      <c r="C51" s="312" t="s">
        <v>110</v>
      </c>
      <c r="D51" s="312"/>
      <c r="E51" s="312" t="s">
        <v>111</v>
      </c>
      <c r="F51" s="312"/>
      <c r="G51" s="314" t="s">
        <v>68</v>
      </c>
      <c r="H51" s="314"/>
      <c r="I51" s="315" t="s">
        <v>112</v>
      </c>
      <c r="J51" s="315"/>
      <c r="K51" s="315" t="s">
        <v>113</v>
      </c>
      <c r="L51" s="315"/>
      <c r="M51" s="315" t="s">
        <v>68</v>
      </c>
      <c r="N51" s="315"/>
      <c r="O51" s="315" t="s">
        <v>90</v>
      </c>
      <c r="P51" s="315"/>
      <c r="Q51" s="312" t="s">
        <v>114</v>
      </c>
      <c r="R51" s="317"/>
      <c r="S51" s="80"/>
      <c r="T51" s="50"/>
    </row>
    <row r="52" spans="1:20" ht="15.75" customHeight="1">
      <c r="A52" s="308" t="s">
        <v>49</v>
      </c>
      <c r="B52" s="309"/>
      <c r="C52" s="313"/>
      <c r="D52" s="313"/>
      <c r="E52" s="313"/>
      <c r="F52" s="313"/>
      <c r="G52" s="245"/>
      <c r="H52" s="245"/>
      <c r="I52" s="316"/>
      <c r="J52" s="316"/>
      <c r="K52" s="316"/>
      <c r="L52" s="316"/>
      <c r="M52" s="316"/>
      <c r="N52" s="316"/>
      <c r="O52" s="316"/>
      <c r="P52" s="316"/>
      <c r="Q52" s="313"/>
      <c r="R52" s="318"/>
      <c r="S52" s="81"/>
      <c r="T52" s="50"/>
    </row>
    <row r="53" spans="1:20" ht="15.75" customHeight="1">
      <c r="A53" s="295" t="s">
        <v>56</v>
      </c>
      <c r="B53" s="296"/>
      <c r="C53" s="387">
        <f>SUM(C55:D61)</f>
        <v>0</v>
      </c>
      <c r="D53" s="387"/>
      <c r="E53" s="387">
        <f>SUM(E55:F61)</f>
        <v>0</v>
      </c>
      <c r="F53" s="387"/>
      <c r="G53" s="387">
        <f>SUM(G55:H61)</f>
        <v>0</v>
      </c>
      <c r="H53" s="387"/>
      <c r="I53" s="387">
        <f>SUM(I55:J61)</f>
        <v>0</v>
      </c>
      <c r="J53" s="387"/>
      <c r="K53" s="387">
        <f>SUM(K55:L61)</f>
        <v>0</v>
      </c>
      <c r="L53" s="387"/>
      <c r="M53" s="387">
        <f>SUM(M55:N61)</f>
        <v>0</v>
      </c>
      <c r="N53" s="387"/>
      <c r="O53" s="387">
        <f>SUM(O55:P61)</f>
        <v>0</v>
      </c>
      <c r="P53" s="387"/>
      <c r="Q53" s="387">
        <f>SUM(Q55:R61)</f>
        <v>0</v>
      </c>
      <c r="R53" s="388"/>
      <c r="S53" s="80"/>
      <c r="T53" s="50"/>
    </row>
    <row r="54" spans="1:20" ht="15.75" customHeight="1">
      <c r="A54" s="321"/>
      <c r="B54" s="295"/>
      <c r="C54" s="387"/>
      <c r="D54" s="387"/>
      <c r="E54" s="387"/>
      <c r="F54" s="387"/>
      <c r="G54" s="387"/>
      <c r="H54" s="387"/>
      <c r="I54" s="387"/>
      <c r="J54" s="387"/>
      <c r="K54" s="389"/>
      <c r="L54" s="389"/>
      <c r="M54" s="389"/>
      <c r="N54" s="389"/>
      <c r="O54" s="390"/>
      <c r="P54" s="390"/>
      <c r="Q54" s="389"/>
      <c r="R54" s="391"/>
      <c r="S54" s="81"/>
      <c r="T54" s="50"/>
    </row>
    <row r="55" spans="1:20" ht="15.75" customHeight="1">
      <c r="A55" s="295" t="s">
        <v>78</v>
      </c>
      <c r="B55" s="296"/>
      <c r="C55" s="387"/>
      <c r="D55" s="387"/>
      <c r="E55" s="387"/>
      <c r="F55" s="387"/>
      <c r="G55" s="387">
        <f>SUM(C55:F55)</f>
        <v>0</v>
      </c>
      <c r="H55" s="387"/>
      <c r="I55" s="387"/>
      <c r="J55" s="387"/>
      <c r="K55" s="387"/>
      <c r="L55" s="387"/>
      <c r="M55" s="387">
        <f>SUM(I55:L55)</f>
        <v>0</v>
      </c>
      <c r="N55" s="387"/>
      <c r="O55" s="387"/>
      <c r="P55" s="387"/>
      <c r="Q55" s="387"/>
      <c r="R55" s="388"/>
      <c r="S55" s="80"/>
      <c r="T55" s="50"/>
    </row>
    <row r="56" spans="1:20" ht="15.75" customHeight="1">
      <c r="A56" s="295" t="s">
        <v>79</v>
      </c>
      <c r="B56" s="296"/>
      <c r="C56" s="387"/>
      <c r="D56" s="387"/>
      <c r="E56" s="387"/>
      <c r="F56" s="387"/>
      <c r="G56" s="387">
        <f aca="true" t="shared" si="5" ref="G56:G61">SUM(C56:F56)</f>
        <v>0</v>
      </c>
      <c r="H56" s="387"/>
      <c r="I56" s="387"/>
      <c r="J56" s="387"/>
      <c r="K56" s="387"/>
      <c r="L56" s="387"/>
      <c r="M56" s="387">
        <f aca="true" t="shared" si="6" ref="M56:M61">SUM(I56:L56)</f>
        <v>0</v>
      </c>
      <c r="N56" s="387"/>
      <c r="O56" s="387"/>
      <c r="P56" s="387"/>
      <c r="Q56" s="387"/>
      <c r="R56" s="388"/>
      <c r="S56" s="81"/>
      <c r="T56" s="50"/>
    </row>
    <row r="57" spans="1:20" ht="15.75" customHeight="1">
      <c r="A57" s="295" t="s">
        <v>80</v>
      </c>
      <c r="B57" s="296"/>
      <c r="C57" s="387"/>
      <c r="D57" s="387"/>
      <c r="E57" s="387"/>
      <c r="F57" s="387"/>
      <c r="G57" s="387">
        <f t="shared" si="5"/>
        <v>0</v>
      </c>
      <c r="H57" s="387"/>
      <c r="I57" s="387"/>
      <c r="J57" s="387"/>
      <c r="K57" s="387"/>
      <c r="L57" s="387"/>
      <c r="M57" s="387">
        <f t="shared" si="6"/>
        <v>0</v>
      </c>
      <c r="N57" s="387"/>
      <c r="O57" s="387"/>
      <c r="P57" s="387"/>
      <c r="Q57" s="387"/>
      <c r="R57" s="388"/>
      <c r="S57" s="80"/>
      <c r="T57" s="50"/>
    </row>
    <row r="58" spans="1:20" ht="15.75" customHeight="1">
      <c r="A58" s="295" t="s">
        <v>81</v>
      </c>
      <c r="B58" s="296"/>
      <c r="C58" s="387"/>
      <c r="D58" s="387"/>
      <c r="E58" s="387"/>
      <c r="F58" s="387"/>
      <c r="G58" s="387">
        <f t="shared" si="5"/>
        <v>0</v>
      </c>
      <c r="H58" s="387"/>
      <c r="I58" s="387"/>
      <c r="J58" s="387"/>
      <c r="K58" s="387"/>
      <c r="L58" s="387"/>
      <c r="M58" s="387">
        <f t="shared" si="6"/>
        <v>0</v>
      </c>
      <c r="N58" s="387"/>
      <c r="O58" s="387"/>
      <c r="P58" s="387"/>
      <c r="Q58" s="387"/>
      <c r="R58" s="388"/>
      <c r="S58" s="81"/>
      <c r="T58" s="50"/>
    </row>
    <row r="59" spans="1:20" ht="15.75" customHeight="1">
      <c r="A59" s="295" t="s">
        <v>82</v>
      </c>
      <c r="B59" s="296"/>
      <c r="C59" s="387"/>
      <c r="D59" s="387"/>
      <c r="E59" s="387"/>
      <c r="F59" s="387"/>
      <c r="G59" s="387">
        <f t="shared" si="5"/>
        <v>0</v>
      </c>
      <c r="H59" s="387"/>
      <c r="I59" s="387"/>
      <c r="J59" s="387"/>
      <c r="K59" s="387"/>
      <c r="L59" s="387"/>
      <c r="M59" s="387">
        <f t="shared" si="6"/>
        <v>0</v>
      </c>
      <c r="N59" s="387"/>
      <c r="O59" s="387"/>
      <c r="P59" s="387"/>
      <c r="Q59" s="387"/>
      <c r="R59" s="388"/>
      <c r="S59" s="80"/>
      <c r="T59" s="50"/>
    </row>
    <row r="60" spans="1:20" ht="15.75" customHeight="1">
      <c r="A60" s="295" t="s">
        <v>83</v>
      </c>
      <c r="B60" s="296"/>
      <c r="C60" s="387"/>
      <c r="D60" s="387"/>
      <c r="E60" s="387"/>
      <c r="F60" s="387"/>
      <c r="G60" s="387">
        <f t="shared" si="5"/>
        <v>0</v>
      </c>
      <c r="H60" s="387"/>
      <c r="I60" s="387"/>
      <c r="J60" s="387"/>
      <c r="K60" s="387"/>
      <c r="L60" s="387"/>
      <c r="M60" s="387">
        <f t="shared" si="6"/>
        <v>0</v>
      </c>
      <c r="N60" s="387"/>
      <c r="O60" s="387"/>
      <c r="P60" s="387"/>
      <c r="Q60" s="387"/>
      <c r="R60" s="388"/>
      <c r="S60" s="81"/>
      <c r="T60" s="50"/>
    </row>
    <row r="61" spans="1:20" ht="15.75" customHeight="1" thickBot="1">
      <c r="A61" s="319" t="s">
        <v>8</v>
      </c>
      <c r="B61" s="320"/>
      <c r="C61" s="392"/>
      <c r="D61" s="392"/>
      <c r="E61" s="392"/>
      <c r="F61" s="392"/>
      <c r="G61" s="392">
        <f t="shared" si="5"/>
        <v>0</v>
      </c>
      <c r="H61" s="392"/>
      <c r="I61" s="392"/>
      <c r="J61" s="392"/>
      <c r="K61" s="392"/>
      <c r="L61" s="392"/>
      <c r="M61" s="392">
        <f t="shared" si="6"/>
        <v>0</v>
      </c>
      <c r="N61" s="392"/>
      <c r="O61" s="392"/>
      <c r="P61" s="392"/>
      <c r="Q61" s="392"/>
      <c r="R61" s="393"/>
      <c r="S61" s="80"/>
      <c r="T61" s="50"/>
    </row>
    <row r="62" spans="1:20" ht="15.75" customHeight="1">
      <c r="A62" s="50"/>
      <c r="B62" s="81"/>
      <c r="C62" s="394"/>
      <c r="D62" s="394"/>
      <c r="E62" s="395"/>
      <c r="F62" s="394"/>
      <c r="G62" s="394"/>
      <c r="H62" s="394"/>
      <c r="I62" s="394"/>
      <c r="J62" s="395"/>
      <c r="K62" s="394"/>
      <c r="L62" s="394"/>
      <c r="M62" s="394"/>
      <c r="N62" s="394"/>
      <c r="O62" s="395"/>
      <c r="P62" s="394"/>
      <c r="Q62" s="394"/>
      <c r="R62" s="396" t="s">
        <v>249</v>
      </c>
      <c r="S62" s="80"/>
      <c r="T62" s="50"/>
    </row>
    <row r="63" spans="1:20" ht="15.75" customHeight="1">
      <c r="A63" s="79"/>
      <c r="B63" s="80"/>
      <c r="C63" s="80"/>
      <c r="D63" s="80"/>
      <c r="E63" s="80"/>
      <c r="F63" s="80"/>
      <c r="G63" s="80"/>
      <c r="H63" s="80"/>
      <c r="I63" s="80"/>
      <c r="J63" s="80"/>
      <c r="K63" s="80"/>
      <c r="L63" s="80"/>
      <c r="M63" s="80"/>
      <c r="N63" s="80"/>
      <c r="O63" s="80"/>
      <c r="P63" s="80"/>
      <c r="Q63" s="80"/>
      <c r="R63" s="80"/>
      <c r="S63" s="80"/>
      <c r="T63" s="50"/>
    </row>
    <row r="64" spans="1:19" ht="15.75" customHeight="1">
      <c r="A64" s="50"/>
      <c r="B64" s="50"/>
      <c r="C64" s="50"/>
      <c r="D64" s="50"/>
      <c r="E64" s="50"/>
      <c r="F64" s="50"/>
      <c r="G64" s="50"/>
      <c r="H64" s="50"/>
      <c r="I64" s="50"/>
      <c r="J64" s="50"/>
      <c r="K64" s="50"/>
      <c r="L64" s="50"/>
      <c r="M64" s="50"/>
      <c r="N64" s="50"/>
      <c r="O64" s="50"/>
      <c r="P64" s="50"/>
      <c r="Q64" s="50"/>
      <c r="R64" s="50"/>
      <c r="S64" s="82"/>
    </row>
    <row r="65" spans="1:19" ht="15.75" customHeight="1">
      <c r="A65" s="50"/>
      <c r="B65" s="50"/>
      <c r="C65" s="50"/>
      <c r="D65" s="50"/>
      <c r="E65" s="50"/>
      <c r="F65" s="50"/>
      <c r="G65" s="50"/>
      <c r="H65" s="50"/>
      <c r="I65" s="50"/>
      <c r="J65" s="50"/>
      <c r="K65" s="50"/>
      <c r="L65" s="50"/>
      <c r="M65" s="50"/>
      <c r="N65" s="50"/>
      <c r="O65" s="50"/>
      <c r="P65" s="50"/>
      <c r="Q65" s="50"/>
      <c r="R65" s="50"/>
      <c r="S65" s="50"/>
    </row>
    <row r="66" ht="15.75" customHeight="1"/>
    <row r="67" ht="15.75" customHeight="1"/>
    <row r="68" ht="15.75" customHeight="1"/>
  </sheetData>
  <sheetProtection/>
  <mergeCells count="319">
    <mergeCell ref="O35:P35"/>
    <mergeCell ref="Q35:R35"/>
    <mergeCell ref="A35:B35"/>
    <mergeCell ref="C35:D35"/>
    <mergeCell ref="E35:F35"/>
    <mergeCell ref="G35:H35"/>
    <mergeCell ref="I35:J35"/>
    <mergeCell ref="K35:L35"/>
    <mergeCell ref="A54:B54"/>
    <mergeCell ref="I50:N50"/>
    <mergeCell ref="Q60:R60"/>
    <mergeCell ref="Q61:R61"/>
    <mergeCell ref="A53:B53"/>
    <mergeCell ref="A55:B55"/>
    <mergeCell ref="A56:B56"/>
    <mergeCell ref="A57:B57"/>
    <mergeCell ref="A58:B58"/>
    <mergeCell ref="A59:B59"/>
    <mergeCell ref="M56:N56"/>
    <mergeCell ref="O56:P56"/>
    <mergeCell ref="A60:B60"/>
    <mergeCell ref="A61:B61"/>
    <mergeCell ref="O59:P59"/>
    <mergeCell ref="O60:P60"/>
    <mergeCell ref="O61:P61"/>
    <mergeCell ref="K60:L60"/>
    <mergeCell ref="K61:L61"/>
    <mergeCell ref="I59:J59"/>
    <mergeCell ref="Q58:R58"/>
    <mergeCell ref="Q59:R59"/>
    <mergeCell ref="M61:N61"/>
    <mergeCell ref="O58:P58"/>
    <mergeCell ref="M58:N58"/>
    <mergeCell ref="M59:N59"/>
    <mergeCell ref="M60:N60"/>
    <mergeCell ref="O51:P52"/>
    <mergeCell ref="Q51:R52"/>
    <mergeCell ref="O53:P53"/>
    <mergeCell ref="Q57:R57"/>
    <mergeCell ref="Q53:R53"/>
    <mergeCell ref="Q54:R54"/>
    <mergeCell ref="Q55:R55"/>
    <mergeCell ref="Q56:R56"/>
    <mergeCell ref="O54:P54"/>
    <mergeCell ref="O55:P55"/>
    <mergeCell ref="K58:L58"/>
    <mergeCell ref="K59:L59"/>
    <mergeCell ref="O57:P57"/>
    <mergeCell ref="K54:L54"/>
    <mergeCell ref="K55:L55"/>
    <mergeCell ref="K56:L56"/>
    <mergeCell ref="K57:L57"/>
    <mergeCell ref="M57:N57"/>
    <mergeCell ref="M54:N54"/>
    <mergeCell ref="M55:N55"/>
    <mergeCell ref="G53:H53"/>
    <mergeCell ref="G54:H54"/>
    <mergeCell ref="G57:H57"/>
    <mergeCell ref="G58:H58"/>
    <mergeCell ref="G59:H59"/>
    <mergeCell ref="G60:H60"/>
    <mergeCell ref="I51:J52"/>
    <mergeCell ref="K51:L52"/>
    <mergeCell ref="M51:N52"/>
    <mergeCell ref="I53:J53"/>
    <mergeCell ref="K53:L53"/>
    <mergeCell ref="M53:N53"/>
    <mergeCell ref="I54:J54"/>
    <mergeCell ref="I55:J55"/>
    <mergeCell ref="I56:J56"/>
    <mergeCell ref="I57:J57"/>
    <mergeCell ref="G61:H61"/>
    <mergeCell ref="I58:J58"/>
    <mergeCell ref="I60:J60"/>
    <mergeCell ref="I61:J61"/>
    <mergeCell ref="E58:F58"/>
    <mergeCell ref="E59:F59"/>
    <mergeCell ref="E60:F60"/>
    <mergeCell ref="E61:F61"/>
    <mergeCell ref="G55:H55"/>
    <mergeCell ref="G56:H56"/>
    <mergeCell ref="C55:D55"/>
    <mergeCell ref="C56:D56"/>
    <mergeCell ref="C57:D57"/>
    <mergeCell ref="C58:D58"/>
    <mergeCell ref="C61:D61"/>
    <mergeCell ref="E53:F53"/>
    <mergeCell ref="E54:F54"/>
    <mergeCell ref="E55:F55"/>
    <mergeCell ref="E56:F56"/>
    <mergeCell ref="E57:F57"/>
    <mergeCell ref="C59:D59"/>
    <mergeCell ref="C60:D60"/>
    <mergeCell ref="A52:B52"/>
    <mergeCell ref="A51:B51"/>
    <mergeCell ref="C50:H50"/>
    <mergeCell ref="C51:D52"/>
    <mergeCell ref="E51:F52"/>
    <mergeCell ref="G51:H52"/>
    <mergeCell ref="C53:D53"/>
    <mergeCell ref="C54:D54"/>
    <mergeCell ref="O45:P45"/>
    <mergeCell ref="O44:P44"/>
    <mergeCell ref="E37:F37"/>
    <mergeCell ref="A50:B50"/>
    <mergeCell ref="G45:H45"/>
    <mergeCell ref="G44:H44"/>
    <mergeCell ref="O50:R50"/>
    <mergeCell ref="I37:J37"/>
    <mergeCell ref="Q39:R39"/>
    <mergeCell ref="Q40:R40"/>
    <mergeCell ref="Q41:R41"/>
    <mergeCell ref="Q38:R38"/>
    <mergeCell ref="Q43:R43"/>
    <mergeCell ref="Q45:R45"/>
    <mergeCell ref="Q44:R44"/>
    <mergeCell ref="Q42:R42"/>
    <mergeCell ref="Q28:R28"/>
    <mergeCell ref="Q33:R33"/>
    <mergeCell ref="Q36:R36"/>
    <mergeCell ref="Q37:R37"/>
    <mergeCell ref="Q29:R29"/>
    <mergeCell ref="Q30:R30"/>
    <mergeCell ref="Q31:R31"/>
    <mergeCell ref="Q32:R32"/>
    <mergeCell ref="O36:P36"/>
    <mergeCell ref="O37:P37"/>
    <mergeCell ref="O38:P38"/>
    <mergeCell ref="O39:P39"/>
    <mergeCell ref="O40:P40"/>
    <mergeCell ref="O41:P41"/>
    <mergeCell ref="O42:P42"/>
    <mergeCell ref="O43:P43"/>
    <mergeCell ref="Q24:R24"/>
    <mergeCell ref="O23:R23"/>
    <mergeCell ref="O26:P26"/>
    <mergeCell ref="O27:P27"/>
    <mergeCell ref="Q25:R25"/>
    <mergeCell ref="Q26:R26"/>
    <mergeCell ref="Q27:R27"/>
    <mergeCell ref="Q34:R34"/>
    <mergeCell ref="M45:N45"/>
    <mergeCell ref="M44:N44"/>
    <mergeCell ref="O25:P25"/>
    <mergeCell ref="O24:P24"/>
    <mergeCell ref="O28:P28"/>
    <mergeCell ref="O29:P29"/>
    <mergeCell ref="O30:P30"/>
    <mergeCell ref="O31:P31"/>
    <mergeCell ref="O32:P32"/>
    <mergeCell ref="O33:P33"/>
    <mergeCell ref="M40:N40"/>
    <mergeCell ref="M41:N41"/>
    <mergeCell ref="M42:N42"/>
    <mergeCell ref="M43:N43"/>
    <mergeCell ref="K38:L38"/>
    <mergeCell ref="K39:L39"/>
    <mergeCell ref="M39:N39"/>
    <mergeCell ref="K43:L43"/>
    <mergeCell ref="M30:N30"/>
    <mergeCell ref="M31:N31"/>
    <mergeCell ref="M32:N32"/>
    <mergeCell ref="M33:N33"/>
    <mergeCell ref="M36:N36"/>
    <mergeCell ref="M38:N38"/>
    <mergeCell ref="M37:N37"/>
    <mergeCell ref="M34:N34"/>
    <mergeCell ref="M35:N35"/>
    <mergeCell ref="K26:L26"/>
    <mergeCell ref="K27:L27"/>
    <mergeCell ref="K28:L28"/>
    <mergeCell ref="K29:L29"/>
    <mergeCell ref="M26:N26"/>
    <mergeCell ref="M27:N27"/>
    <mergeCell ref="M28:N28"/>
    <mergeCell ref="M29:N29"/>
    <mergeCell ref="K30:L30"/>
    <mergeCell ref="K31:L31"/>
    <mergeCell ref="K32:L32"/>
    <mergeCell ref="K33:L33"/>
    <mergeCell ref="I33:J33"/>
    <mergeCell ref="I36:J36"/>
    <mergeCell ref="I31:J31"/>
    <mergeCell ref="I32:J32"/>
    <mergeCell ref="K34:L34"/>
    <mergeCell ref="K45:L45"/>
    <mergeCell ref="K44:L44"/>
    <mergeCell ref="K40:L40"/>
    <mergeCell ref="K37:L37"/>
    <mergeCell ref="K36:L36"/>
    <mergeCell ref="K41:L41"/>
    <mergeCell ref="K42:L42"/>
    <mergeCell ref="K23:N23"/>
    <mergeCell ref="K24:L24"/>
    <mergeCell ref="M24:N24"/>
    <mergeCell ref="K25:L25"/>
    <mergeCell ref="M25:N25"/>
    <mergeCell ref="I45:J45"/>
    <mergeCell ref="I44:J44"/>
    <mergeCell ref="I38:J38"/>
    <mergeCell ref="I39:J39"/>
    <mergeCell ref="I40:J40"/>
    <mergeCell ref="I41:J41"/>
    <mergeCell ref="I42:J42"/>
    <mergeCell ref="G26:H26"/>
    <mergeCell ref="I43:J43"/>
    <mergeCell ref="I27:J27"/>
    <mergeCell ref="I28:J28"/>
    <mergeCell ref="I29:J29"/>
    <mergeCell ref="I30:J30"/>
    <mergeCell ref="G41:H41"/>
    <mergeCell ref="G27:H27"/>
    <mergeCell ref="G28:H28"/>
    <mergeCell ref="G29:H29"/>
    <mergeCell ref="G30:H30"/>
    <mergeCell ref="G31:H31"/>
    <mergeCell ref="G40:H40"/>
    <mergeCell ref="C45:D45"/>
    <mergeCell ref="C44:D44"/>
    <mergeCell ref="E38:F38"/>
    <mergeCell ref="E39:F39"/>
    <mergeCell ref="E40:F40"/>
    <mergeCell ref="G38:H38"/>
    <mergeCell ref="G39:H39"/>
    <mergeCell ref="G42:H42"/>
    <mergeCell ref="G43:H43"/>
    <mergeCell ref="G32:H32"/>
    <mergeCell ref="G33:H33"/>
    <mergeCell ref="G36:H36"/>
    <mergeCell ref="G37:H37"/>
    <mergeCell ref="C40:D40"/>
    <mergeCell ref="C41:D41"/>
    <mergeCell ref="C42:D42"/>
    <mergeCell ref="C43:D43"/>
    <mergeCell ref="E41:F41"/>
    <mergeCell ref="E42:F42"/>
    <mergeCell ref="E43:F43"/>
    <mergeCell ref="E45:F45"/>
    <mergeCell ref="E44:F44"/>
    <mergeCell ref="C38:D38"/>
    <mergeCell ref="C39:D39"/>
    <mergeCell ref="E32:F32"/>
    <mergeCell ref="E29:F29"/>
    <mergeCell ref="E30:F30"/>
    <mergeCell ref="E31:F31"/>
    <mergeCell ref="C37:D37"/>
    <mergeCell ref="C32:D32"/>
    <mergeCell ref="C33:D33"/>
    <mergeCell ref="C36:D36"/>
    <mergeCell ref="E33:F33"/>
    <mergeCell ref="E36:F36"/>
    <mergeCell ref="C31:D31"/>
    <mergeCell ref="E24:F24"/>
    <mergeCell ref="E25:F25"/>
    <mergeCell ref="E26:F26"/>
    <mergeCell ref="E27:F27"/>
    <mergeCell ref="E28:F28"/>
    <mergeCell ref="A46:B46"/>
    <mergeCell ref="C24:D24"/>
    <mergeCell ref="C25:D25"/>
    <mergeCell ref="C26:D26"/>
    <mergeCell ref="C27:D27"/>
    <mergeCell ref="C28:D28"/>
    <mergeCell ref="C29:D29"/>
    <mergeCell ref="C30:D30"/>
    <mergeCell ref="A41:B41"/>
    <mergeCell ref="A42:B42"/>
    <mergeCell ref="A43:B43"/>
    <mergeCell ref="A45:B45"/>
    <mergeCell ref="A37:B37"/>
    <mergeCell ref="A38:B38"/>
    <mergeCell ref="A39:B39"/>
    <mergeCell ref="A40:B40"/>
    <mergeCell ref="A44:B44"/>
    <mergeCell ref="A27:B27"/>
    <mergeCell ref="A28:B28"/>
    <mergeCell ref="A29:B29"/>
    <mergeCell ref="A30:B30"/>
    <mergeCell ref="A31:B31"/>
    <mergeCell ref="A32:B32"/>
    <mergeCell ref="A33:B33"/>
    <mergeCell ref="A36:B36"/>
    <mergeCell ref="A34:B34"/>
    <mergeCell ref="A26:B26"/>
    <mergeCell ref="H5:I5"/>
    <mergeCell ref="H6:I6"/>
    <mergeCell ref="A3:A7"/>
    <mergeCell ref="C23:F23"/>
    <mergeCell ref="I24:J24"/>
    <mergeCell ref="G23:J23"/>
    <mergeCell ref="I25:J25"/>
    <mergeCell ref="I26:J26"/>
    <mergeCell ref="G24:H24"/>
    <mergeCell ref="B3:I4"/>
    <mergeCell ref="A23:B23"/>
    <mergeCell ref="A24:B24"/>
    <mergeCell ref="A25:B25"/>
    <mergeCell ref="G25:H25"/>
    <mergeCell ref="B5:C6"/>
    <mergeCell ref="J3:S3"/>
    <mergeCell ref="N6:O6"/>
    <mergeCell ref="P6:Q6"/>
    <mergeCell ref="J4:K6"/>
    <mergeCell ref="L5:M5"/>
    <mergeCell ref="N5:O5"/>
    <mergeCell ref="P5:Q5"/>
    <mergeCell ref="L4:S4"/>
    <mergeCell ref="R5:S5"/>
    <mergeCell ref="R6:S6"/>
    <mergeCell ref="D5:E5"/>
    <mergeCell ref="D6:E6"/>
    <mergeCell ref="F5:G5"/>
    <mergeCell ref="F6:G6"/>
    <mergeCell ref="L6:M6"/>
    <mergeCell ref="O34:P34"/>
    <mergeCell ref="C34:D34"/>
    <mergeCell ref="E34:F34"/>
    <mergeCell ref="G34:H34"/>
    <mergeCell ref="I34:J34"/>
  </mergeCells>
  <printOptions horizontalCentered="1"/>
  <pageMargins left="0.7086614173228347" right="0.5905511811023623" top="0.984251968503937" bottom="0.7086614173228347" header="0.5118110236220472" footer="0.5118110236220472"/>
  <pageSetup firstPageNumber="216" useFirstPageNumber="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K77"/>
  <sheetViews>
    <sheetView view="pageBreakPreview" zoomScaleSheetLayoutView="100" zoomScalePageLayoutView="0" workbookViewId="0" topLeftCell="A1">
      <selection activeCell="N8" sqref="N8"/>
    </sheetView>
  </sheetViews>
  <sheetFormatPr defaultColWidth="9.00390625" defaultRowHeight="13.5"/>
  <cols>
    <col min="1" max="1" width="11.875" style="4" customWidth="1"/>
    <col min="2" max="2" width="10.25390625" style="4" customWidth="1"/>
    <col min="3" max="12" width="8.625" style="4" customWidth="1"/>
    <col min="13" max="16384" width="9.00390625" style="4" customWidth="1"/>
  </cols>
  <sheetData>
    <row r="1" ht="16.5" customHeight="1">
      <c r="A1" s="134" t="s">
        <v>188</v>
      </c>
    </row>
    <row r="2" spans="1:8" ht="18" customHeight="1" thickBot="1">
      <c r="A2" s="1"/>
      <c r="B2" s="1"/>
      <c r="C2" s="1"/>
      <c r="D2" s="1"/>
      <c r="E2" s="1"/>
      <c r="F2" s="1"/>
      <c r="G2" s="1"/>
      <c r="H2" s="1"/>
    </row>
    <row r="3" spans="1:8" s="5" customFormat="1" ht="18" customHeight="1">
      <c r="A3" s="83" t="s">
        <v>89</v>
      </c>
      <c r="B3" s="179" t="s">
        <v>184</v>
      </c>
      <c r="C3" s="179" t="s">
        <v>185</v>
      </c>
      <c r="D3" s="189" t="s">
        <v>186</v>
      </c>
      <c r="E3" s="190"/>
      <c r="F3" s="329" t="s">
        <v>84</v>
      </c>
      <c r="G3" s="330"/>
      <c r="H3" s="101"/>
    </row>
    <row r="4" spans="1:9" s="5" customFormat="1" ht="18" customHeight="1">
      <c r="A4" s="42"/>
      <c r="B4" s="177"/>
      <c r="C4" s="177"/>
      <c r="D4" s="193"/>
      <c r="E4" s="194"/>
      <c r="F4" s="331"/>
      <c r="G4" s="332"/>
      <c r="H4" s="101" t="s">
        <v>91</v>
      </c>
      <c r="I4" s="7"/>
    </row>
    <row r="5" spans="1:9" s="5" customFormat="1" ht="18" customHeight="1">
      <c r="A5" s="42"/>
      <c r="B5" s="177"/>
      <c r="C5" s="177"/>
      <c r="D5" s="70"/>
      <c r="E5" s="176" t="s">
        <v>206</v>
      </c>
      <c r="F5" s="70"/>
      <c r="G5" s="42"/>
      <c r="H5" s="101" t="s">
        <v>92</v>
      </c>
      <c r="I5" s="7"/>
    </row>
    <row r="6" spans="1:9" s="5" customFormat="1" ht="18" customHeight="1">
      <c r="A6" s="42"/>
      <c r="B6" s="177"/>
      <c r="C6" s="177"/>
      <c r="D6" s="70" t="s">
        <v>93</v>
      </c>
      <c r="E6" s="177"/>
      <c r="F6" s="70" t="s">
        <v>94</v>
      </c>
      <c r="G6" s="42" t="s">
        <v>71</v>
      </c>
      <c r="H6" s="101" t="s">
        <v>95</v>
      </c>
      <c r="I6" s="7"/>
    </row>
    <row r="7" spans="1:9" s="5" customFormat="1" ht="18" customHeight="1">
      <c r="A7" s="84" t="s">
        <v>59</v>
      </c>
      <c r="B7" s="178"/>
      <c r="C7" s="178"/>
      <c r="D7" s="71"/>
      <c r="E7" s="178"/>
      <c r="F7" s="71"/>
      <c r="G7" s="102"/>
      <c r="H7" s="103"/>
      <c r="I7" s="7"/>
    </row>
    <row r="8" spans="1:9" ht="18" customHeight="1">
      <c r="A8" s="119" t="s">
        <v>239</v>
      </c>
      <c r="B8" s="60">
        <v>73</v>
      </c>
      <c r="C8" s="105">
        <v>9</v>
      </c>
      <c r="D8" s="60">
        <v>28</v>
      </c>
      <c r="E8" s="105">
        <v>2344</v>
      </c>
      <c r="F8" s="60">
        <v>230</v>
      </c>
      <c r="G8" s="105">
        <v>2079</v>
      </c>
      <c r="H8" s="61">
        <v>4</v>
      </c>
      <c r="I8" s="2"/>
    </row>
    <row r="9" spans="1:9" ht="18" customHeight="1">
      <c r="A9" s="104" t="s">
        <v>238</v>
      </c>
      <c r="B9" s="60">
        <v>110</v>
      </c>
      <c r="C9" s="105">
        <v>10</v>
      </c>
      <c r="D9" s="60">
        <v>27</v>
      </c>
      <c r="E9" s="105">
        <v>2440</v>
      </c>
      <c r="F9" s="60">
        <v>321</v>
      </c>
      <c r="G9" s="105">
        <v>2157</v>
      </c>
      <c r="H9" s="61">
        <v>2</v>
      </c>
      <c r="I9" s="2"/>
    </row>
    <row r="10" spans="1:9" ht="18" customHeight="1">
      <c r="A10" s="104" t="s">
        <v>0</v>
      </c>
      <c r="B10" s="60">
        <v>131</v>
      </c>
      <c r="C10" s="105">
        <v>4</v>
      </c>
      <c r="D10" s="60">
        <v>48</v>
      </c>
      <c r="E10" s="105">
        <v>4590</v>
      </c>
      <c r="F10" s="60">
        <v>442</v>
      </c>
      <c r="G10" s="105">
        <v>2759</v>
      </c>
      <c r="H10" s="61">
        <v>1</v>
      </c>
      <c r="I10" s="2"/>
    </row>
    <row r="11" spans="1:9" ht="18" customHeight="1">
      <c r="A11" s="104" t="s">
        <v>1</v>
      </c>
      <c r="B11" s="60">
        <v>114</v>
      </c>
      <c r="C11" s="105">
        <v>9</v>
      </c>
      <c r="D11" s="60">
        <v>39</v>
      </c>
      <c r="E11" s="105">
        <v>2890</v>
      </c>
      <c r="F11" s="60">
        <v>456</v>
      </c>
      <c r="G11" s="105">
        <v>2706</v>
      </c>
      <c r="H11" s="61">
        <v>4</v>
      </c>
      <c r="I11" s="2"/>
    </row>
    <row r="12" spans="1:9" ht="18" customHeight="1">
      <c r="A12" s="104" t="s">
        <v>2</v>
      </c>
      <c r="B12" s="60">
        <v>86</v>
      </c>
      <c r="C12" s="105">
        <v>11</v>
      </c>
      <c r="D12" s="60">
        <v>41</v>
      </c>
      <c r="E12" s="105">
        <v>3410</v>
      </c>
      <c r="F12" s="60">
        <v>1388</v>
      </c>
      <c r="G12" s="105">
        <v>4089</v>
      </c>
      <c r="H12" s="61">
        <v>3</v>
      </c>
      <c r="I12" s="2"/>
    </row>
    <row r="13" spans="1:9" ht="18" customHeight="1">
      <c r="A13" s="104" t="s">
        <v>3</v>
      </c>
      <c r="B13" s="60">
        <v>104</v>
      </c>
      <c r="C13" s="105">
        <v>35</v>
      </c>
      <c r="D13" s="60">
        <v>39</v>
      </c>
      <c r="E13" s="105">
        <v>2860</v>
      </c>
      <c r="F13" s="60">
        <v>604</v>
      </c>
      <c r="G13" s="105">
        <v>2437</v>
      </c>
      <c r="H13" s="61">
        <v>2</v>
      </c>
      <c r="I13" s="2"/>
    </row>
    <row r="14" spans="1:9" ht="18" customHeight="1">
      <c r="A14" s="104" t="s">
        <v>4</v>
      </c>
      <c r="B14" s="60">
        <v>95</v>
      </c>
      <c r="C14" s="105">
        <v>37</v>
      </c>
      <c r="D14" s="60">
        <v>51</v>
      </c>
      <c r="E14" s="105">
        <v>5890</v>
      </c>
      <c r="F14" s="60">
        <v>1149</v>
      </c>
      <c r="G14" s="105">
        <v>4466</v>
      </c>
      <c r="H14" s="61">
        <v>1</v>
      </c>
      <c r="I14" s="2"/>
    </row>
    <row r="15" spans="1:9" ht="18" customHeight="1">
      <c r="A15" s="104" t="s">
        <v>5</v>
      </c>
      <c r="B15" s="60">
        <v>93</v>
      </c>
      <c r="C15" s="105">
        <v>33</v>
      </c>
      <c r="D15" s="60">
        <v>57</v>
      </c>
      <c r="E15" s="105">
        <v>6837</v>
      </c>
      <c r="F15" s="60">
        <v>1541</v>
      </c>
      <c r="G15" s="105">
        <v>6924</v>
      </c>
      <c r="H15" s="61">
        <v>2</v>
      </c>
      <c r="I15" s="2"/>
    </row>
    <row r="16" spans="1:9" ht="18" customHeight="1">
      <c r="A16" s="104" t="s">
        <v>224</v>
      </c>
      <c r="B16" s="60">
        <v>198</v>
      </c>
      <c r="C16" s="105">
        <v>97</v>
      </c>
      <c r="D16" s="60">
        <v>4</v>
      </c>
      <c r="E16" s="105">
        <v>3120</v>
      </c>
      <c r="F16" s="60">
        <v>1640</v>
      </c>
      <c r="G16" s="105">
        <v>5502</v>
      </c>
      <c r="H16" s="61">
        <v>2</v>
      </c>
      <c r="I16" s="2"/>
    </row>
    <row r="17" spans="1:9" ht="18" customHeight="1">
      <c r="A17" s="21" t="s">
        <v>103</v>
      </c>
      <c r="B17" s="60">
        <v>314</v>
      </c>
      <c r="C17" s="105">
        <v>11</v>
      </c>
      <c r="D17" s="60">
        <v>31</v>
      </c>
      <c r="E17" s="105">
        <v>1944</v>
      </c>
      <c r="F17" s="60">
        <v>1714</v>
      </c>
      <c r="G17" s="105">
        <v>6923</v>
      </c>
      <c r="H17" s="61">
        <v>1</v>
      </c>
      <c r="I17" s="2"/>
    </row>
    <row r="18" spans="1:9" ht="18" customHeight="1">
      <c r="A18" s="22" t="s">
        <v>104</v>
      </c>
      <c r="B18" s="60">
        <v>299</v>
      </c>
      <c r="C18" s="60">
        <v>9</v>
      </c>
      <c r="D18" s="60">
        <v>18</v>
      </c>
      <c r="E18" s="60">
        <v>1239</v>
      </c>
      <c r="F18" s="60">
        <v>1989</v>
      </c>
      <c r="G18" s="60">
        <v>8632</v>
      </c>
      <c r="H18" s="61">
        <v>1</v>
      </c>
      <c r="I18" s="2"/>
    </row>
    <row r="19" spans="1:9" ht="18" customHeight="1">
      <c r="A19" s="22" t="s">
        <v>105</v>
      </c>
      <c r="B19" s="60">
        <v>318</v>
      </c>
      <c r="C19" s="60">
        <v>30</v>
      </c>
      <c r="D19" s="60">
        <v>42</v>
      </c>
      <c r="E19" s="60">
        <v>1221</v>
      </c>
      <c r="F19" s="60">
        <v>2540</v>
      </c>
      <c r="G19" s="60">
        <v>7002</v>
      </c>
      <c r="H19" s="61">
        <v>3</v>
      </c>
      <c r="I19" s="2"/>
    </row>
    <row r="20" spans="1:9" ht="18" customHeight="1">
      <c r="A20" s="21" t="s">
        <v>10</v>
      </c>
      <c r="B20" s="60">
        <v>386</v>
      </c>
      <c r="C20" s="60">
        <v>11</v>
      </c>
      <c r="D20" s="60">
        <v>36</v>
      </c>
      <c r="E20" s="60">
        <v>731</v>
      </c>
      <c r="F20" s="60">
        <v>1412</v>
      </c>
      <c r="G20" s="60">
        <v>3859</v>
      </c>
      <c r="H20" s="61">
        <v>10</v>
      </c>
      <c r="I20" s="2"/>
    </row>
    <row r="21" spans="1:9" ht="18" customHeight="1">
      <c r="A21" s="22" t="s">
        <v>11</v>
      </c>
      <c r="B21" s="85">
        <v>371</v>
      </c>
      <c r="C21" s="85">
        <v>11</v>
      </c>
      <c r="D21" s="85">
        <v>12</v>
      </c>
      <c r="E21" s="85">
        <v>59</v>
      </c>
      <c r="F21" s="85">
        <v>1611</v>
      </c>
      <c r="G21" s="85">
        <v>3511</v>
      </c>
      <c r="H21" s="86">
        <v>9</v>
      </c>
      <c r="I21" s="2"/>
    </row>
    <row r="22" spans="1:8" ht="18" customHeight="1">
      <c r="A22" s="22" t="s">
        <v>99</v>
      </c>
      <c r="B22" s="72">
        <v>489</v>
      </c>
      <c r="C22" s="72">
        <v>11</v>
      </c>
      <c r="D22" s="72">
        <v>12</v>
      </c>
      <c r="E22" s="72">
        <v>77</v>
      </c>
      <c r="F22" s="72">
        <v>1876</v>
      </c>
      <c r="G22" s="72">
        <v>3051</v>
      </c>
      <c r="H22" s="74">
        <v>5</v>
      </c>
    </row>
    <row r="23" spans="1:8" ht="18" customHeight="1">
      <c r="A23" s="21" t="s">
        <v>100</v>
      </c>
      <c r="B23" s="72">
        <v>386</v>
      </c>
      <c r="C23" s="72">
        <v>10</v>
      </c>
      <c r="D23" s="72">
        <v>8</v>
      </c>
      <c r="E23" s="72">
        <v>49</v>
      </c>
      <c r="F23" s="72">
        <v>1847</v>
      </c>
      <c r="G23" s="72">
        <v>2630</v>
      </c>
      <c r="H23" s="74">
        <v>1</v>
      </c>
    </row>
    <row r="24" spans="1:8" ht="18" customHeight="1">
      <c r="A24" s="22" t="s">
        <v>101</v>
      </c>
      <c r="B24" s="72">
        <v>454</v>
      </c>
      <c r="C24" s="72">
        <v>10</v>
      </c>
      <c r="D24" s="72">
        <v>2</v>
      </c>
      <c r="E24" s="72">
        <v>101</v>
      </c>
      <c r="F24" s="72">
        <v>893</v>
      </c>
      <c r="G24" s="72">
        <v>2336</v>
      </c>
      <c r="H24" s="74">
        <v>2</v>
      </c>
    </row>
    <row r="25" spans="1:8" ht="18" customHeight="1">
      <c r="A25" s="22" t="s">
        <v>102</v>
      </c>
      <c r="B25" s="72">
        <v>314</v>
      </c>
      <c r="C25" s="72">
        <v>8</v>
      </c>
      <c r="D25" s="72">
        <v>2</v>
      </c>
      <c r="E25" s="72">
        <v>168</v>
      </c>
      <c r="F25" s="72">
        <v>675</v>
      </c>
      <c r="G25" s="72">
        <v>1022</v>
      </c>
      <c r="H25" s="74">
        <v>2</v>
      </c>
    </row>
    <row r="26" spans="1:8" ht="18" customHeight="1">
      <c r="A26" s="21" t="s">
        <v>182</v>
      </c>
      <c r="B26" s="72">
        <v>226</v>
      </c>
      <c r="C26" s="72">
        <v>5</v>
      </c>
      <c r="D26" s="72">
        <v>2</v>
      </c>
      <c r="E26" s="72">
        <v>985</v>
      </c>
      <c r="F26" s="72">
        <v>833</v>
      </c>
      <c r="G26" s="72">
        <v>1729</v>
      </c>
      <c r="H26" s="74">
        <v>1</v>
      </c>
    </row>
    <row r="27" spans="1:8" ht="18" customHeight="1">
      <c r="A27" s="22" t="s">
        <v>183</v>
      </c>
      <c r="B27" s="74">
        <v>78</v>
      </c>
      <c r="C27" s="74">
        <v>2</v>
      </c>
      <c r="D27" s="74">
        <v>4</v>
      </c>
      <c r="E27" s="74">
        <v>135</v>
      </c>
      <c r="F27" s="74">
        <v>594</v>
      </c>
      <c r="G27" s="74">
        <v>1299</v>
      </c>
      <c r="H27" s="74">
        <v>2</v>
      </c>
    </row>
    <row r="28" spans="1:8" ht="18" customHeight="1">
      <c r="A28" s="22" t="s">
        <v>212</v>
      </c>
      <c r="B28" s="74">
        <v>175</v>
      </c>
      <c r="C28" s="74">
        <v>10</v>
      </c>
      <c r="D28" s="74">
        <v>2</v>
      </c>
      <c r="E28" s="74">
        <v>125</v>
      </c>
      <c r="F28" s="74">
        <v>945</v>
      </c>
      <c r="G28" s="74">
        <v>1997</v>
      </c>
      <c r="H28" s="74">
        <v>2</v>
      </c>
    </row>
    <row r="29" spans="1:9" ht="18" customHeight="1">
      <c r="A29" s="22" t="s">
        <v>231</v>
      </c>
      <c r="B29" s="144">
        <v>165</v>
      </c>
      <c r="C29" s="144">
        <v>6</v>
      </c>
      <c r="D29" s="144">
        <v>1</v>
      </c>
      <c r="E29" s="144">
        <v>54</v>
      </c>
      <c r="F29" s="144">
        <v>1826</v>
      </c>
      <c r="G29" s="144">
        <v>3476</v>
      </c>
      <c r="H29" s="147">
        <v>0</v>
      </c>
      <c r="I29" s="145"/>
    </row>
    <row r="30" spans="1:8" ht="18" customHeight="1" thickBot="1">
      <c r="A30" s="106" t="s">
        <v>232</v>
      </c>
      <c r="B30" s="381">
        <v>204</v>
      </c>
      <c r="C30" s="381">
        <v>18</v>
      </c>
      <c r="D30" s="381">
        <v>3</v>
      </c>
      <c r="E30" s="381">
        <v>309</v>
      </c>
      <c r="F30" s="381">
        <v>2664</v>
      </c>
      <c r="G30" s="381">
        <v>5023</v>
      </c>
      <c r="H30" s="418">
        <v>2</v>
      </c>
    </row>
    <row r="31" ht="18" customHeight="1">
      <c r="H31" s="8" t="s">
        <v>21</v>
      </c>
    </row>
    <row r="32" ht="16.5" customHeight="1">
      <c r="H32" s="8"/>
    </row>
    <row r="33" ht="16.5" customHeight="1">
      <c r="H33" s="8"/>
    </row>
    <row r="34" spans="1:11" ht="13.5">
      <c r="A34" s="14"/>
      <c r="B34" s="14"/>
      <c r="C34" s="14"/>
      <c r="D34" s="14"/>
      <c r="E34" s="14"/>
      <c r="F34" s="14"/>
      <c r="G34" s="14"/>
      <c r="H34" s="14"/>
      <c r="I34" s="14"/>
      <c r="J34" s="14"/>
      <c r="K34" s="14"/>
    </row>
    <row r="35" spans="1:11" ht="18" customHeight="1">
      <c r="A35" s="137" t="s">
        <v>187</v>
      </c>
      <c r="B35" s="45"/>
      <c r="C35" s="45"/>
      <c r="D35" s="45"/>
      <c r="E35" s="45"/>
      <c r="F35" s="45"/>
      <c r="G35" s="45"/>
      <c r="H35" s="45"/>
      <c r="I35" s="45"/>
      <c r="J35" s="45"/>
      <c r="K35" s="45"/>
    </row>
    <row r="36" spans="1:11" ht="18" customHeight="1" thickBot="1">
      <c r="A36" s="45"/>
      <c r="B36" s="45"/>
      <c r="C36" s="45"/>
      <c r="D36" s="45"/>
      <c r="E36" s="45"/>
      <c r="F36" s="45"/>
      <c r="G36" s="45"/>
      <c r="H36" s="45"/>
      <c r="I36" s="45"/>
      <c r="J36" s="45"/>
      <c r="K36" s="45"/>
    </row>
    <row r="37" spans="1:11" ht="18" customHeight="1">
      <c r="A37" s="256" t="s">
        <v>189</v>
      </c>
      <c r="B37" s="244" t="s">
        <v>190</v>
      </c>
      <c r="C37" s="325" t="s">
        <v>191</v>
      </c>
      <c r="D37" s="326"/>
      <c r="E37" s="326"/>
      <c r="F37" s="326"/>
      <c r="G37" s="326"/>
      <c r="H37" s="326"/>
      <c r="I37" s="327"/>
      <c r="J37" s="328" t="s">
        <v>137</v>
      </c>
      <c r="K37" s="323" t="s">
        <v>192</v>
      </c>
    </row>
    <row r="38" spans="1:11" ht="30" customHeight="1">
      <c r="A38" s="257"/>
      <c r="B38" s="245"/>
      <c r="C38" s="63"/>
      <c r="D38" s="120" t="s">
        <v>138</v>
      </c>
      <c r="E38" s="120" t="s">
        <v>139</v>
      </c>
      <c r="F38" s="121" t="s">
        <v>140</v>
      </c>
      <c r="G38" s="120" t="s">
        <v>141</v>
      </c>
      <c r="H38" s="120" t="s">
        <v>142</v>
      </c>
      <c r="I38" s="120" t="s">
        <v>51</v>
      </c>
      <c r="J38" s="316"/>
      <c r="K38" s="324"/>
    </row>
    <row r="39" spans="1:11" ht="18" customHeight="1">
      <c r="A39" s="107">
        <v>12</v>
      </c>
      <c r="B39" s="122">
        <v>187</v>
      </c>
      <c r="C39" s="123">
        <v>106</v>
      </c>
      <c r="D39" s="124" t="s">
        <v>216</v>
      </c>
      <c r="E39" s="122">
        <v>5</v>
      </c>
      <c r="F39" s="125" t="s">
        <v>216</v>
      </c>
      <c r="G39" s="123">
        <v>52</v>
      </c>
      <c r="H39" s="122">
        <v>49</v>
      </c>
      <c r="I39" s="126" t="s">
        <v>216</v>
      </c>
      <c r="J39" s="122">
        <v>293</v>
      </c>
      <c r="K39" s="123">
        <v>90</v>
      </c>
    </row>
    <row r="40" spans="1:11" ht="18" customHeight="1">
      <c r="A40" s="108">
        <v>13</v>
      </c>
      <c r="B40" s="127">
        <v>208</v>
      </c>
      <c r="C40" s="128">
        <v>121</v>
      </c>
      <c r="D40" s="129" t="s">
        <v>216</v>
      </c>
      <c r="E40" s="127">
        <v>5</v>
      </c>
      <c r="F40" s="130" t="s">
        <v>216</v>
      </c>
      <c r="G40" s="128">
        <v>58</v>
      </c>
      <c r="H40" s="127">
        <v>58</v>
      </c>
      <c r="I40" s="131" t="s">
        <v>216</v>
      </c>
      <c r="J40" s="127">
        <v>329</v>
      </c>
      <c r="K40" s="128">
        <v>166</v>
      </c>
    </row>
    <row r="41" spans="1:11" ht="18" customHeight="1">
      <c r="A41" s="108">
        <v>14</v>
      </c>
      <c r="B41" s="127">
        <v>187</v>
      </c>
      <c r="C41" s="128">
        <v>123</v>
      </c>
      <c r="D41" s="129" t="s">
        <v>216</v>
      </c>
      <c r="E41" s="127">
        <v>8</v>
      </c>
      <c r="F41" s="130" t="s">
        <v>216</v>
      </c>
      <c r="G41" s="128">
        <v>59</v>
      </c>
      <c r="H41" s="127">
        <v>56</v>
      </c>
      <c r="I41" s="131" t="s">
        <v>216</v>
      </c>
      <c r="J41" s="127">
        <v>310</v>
      </c>
      <c r="K41" s="128">
        <v>215</v>
      </c>
    </row>
    <row r="42" spans="1:11" ht="18" customHeight="1">
      <c r="A42" s="108">
        <v>15</v>
      </c>
      <c r="B42" s="127">
        <v>213</v>
      </c>
      <c r="C42" s="128">
        <v>142</v>
      </c>
      <c r="D42" s="129" t="s">
        <v>216</v>
      </c>
      <c r="E42" s="127">
        <v>6</v>
      </c>
      <c r="F42" s="130" t="s">
        <v>216</v>
      </c>
      <c r="G42" s="128">
        <v>71</v>
      </c>
      <c r="H42" s="127">
        <v>65</v>
      </c>
      <c r="I42" s="131" t="s">
        <v>216</v>
      </c>
      <c r="J42" s="127">
        <v>355</v>
      </c>
      <c r="K42" s="128">
        <v>279</v>
      </c>
    </row>
    <row r="43" spans="1:11" ht="18" customHeight="1">
      <c r="A43" s="108">
        <v>16</v>
      </c>
      <c r="B43" s="127">
        <v>216</v>
      </c>
      <c r="C43" s="128">
        <v>132</v>
      </c>
      <c r="D43" s="129" t="s">
        <v>216</v>
      </c>
      <c r="E43" s="127">
        <v>7</v>
      </c>
      <c r="F43" s="130" t="s">
        <v>216</v>
      </c>
      <c r="G43" s="128">
        <v>72</v>
      </c>
      <c r="H43" s="127">
        <v>53</v>
      </c>
      <c r="I43" s="131" t="s">
        <v>216</v>
      </c>
      <c r="J43" s="127">
        <v>348</v>
      </c>
      <c r="K43" s="128">
        <v>291</v>
      </c>
    </row>
    <row r="44" spans="1:11" ht="18" customHeight="1">
      <c r="A44" s="108">
        <v>17</v>
      </c>
      <c r="B44" s="127">
        <v>246</v>
      </c>
      <c r="C44" s="128">
        <v>156</v>
      </c>
      <c r="D44" s="129" t="s">
        <v>216</v>
      </c>
      <c r="E44" s="127">
        <v>8</v>
      </c>
      <c r="F44" s="130" t="s">
        <v>216</v>
      </c>
      <c r="G44" s="128">
        <v>76</v>
      </c>
      <c r="H44" s="127">
        <v>72</v>
      </c>
      <c r="I44" s="131" t="s">
        <v>216</v>
      </c>
      <c r="J44" s="127">
        <v>402</v>
      </c>
      <c r="K44" s="128">
        <v>254</v>
      </c>
    </row>
    <row r="45" spans="1:11" ht="18" customHeight="1">
      <c r="A45" s="108">
        <v>18</v>
      </c>
      <c r="B45" s="127">
        <v>374</v>
      </c>
      <c r="C45" s="128">
        <v>196</v>
      </c>
      <c r="D45" s="129" t="s">
        <v>216</v>
      </c>
      <c r="E45" s="127">
        <v>11</v>
      </c>
      <c r="F45" s="130" t="s">
        <v>216</v>
      </c>
      <c r="G45" s="128">
        <v>102</v>
      </c>
      <c r="H45" s="127">
        <v>83</v>
      </c>
      <c r="I45" s="131" t="s">
        <v>216</v>
      </c>
      <c r="J45" s="127">
        <v>570</v>
      </c>
      <c r="K45" s="128">
        <v>352</v>
      </c>
    </row>
    <row r="46" spans="1:11" ht="18" customHeight="1">
      <c r="A46" s="108">
        <v>19</v>
      </c>
      <c r="B46" s="127">
        <v>323</v>
      </c>
      <c r="C46" s="128">
        <v>219</v>
      </c>
      <c r="D46" s="129" t="s">
        <v>216</v>
      </c>
      <c r="E46" s="127">
        <v>7</v>
      </c>
      <c r="F46" s="130" t="s">
        <v>216</v>
      </c>
      <c r="G46" s="128">
        <v>124</v>
      </c>
      <c r="H46" s="127">
        <v>88</v>
      </c>
      <c r="I46" s="131" t="s">
        <v>216</v>
      </c>
      <c r="J46" s="127">
        <v>542</v>
      </c>
      <c r="K46" s="128">
        <v>352</v>
      </c>
    </row>
    <row r="47" spans="1:11" ht="18" customHeight="1">
      <c r="A47" s="108">
        <v>20</v>
      </c>
      <c r="B47" s="127">
        <v>462</v>
      </c>
      <c r="C47" s="128">
        <v>232</v>
      </c>
      <c r="D47" s="129">
        <v>1</v>
      </c>
      <c r="E47" s="127">
        <v>9</v>
      </c>
      <c r="F47" s="130">
        <v>5</v>
      </c>
      <c r="G47" s="128">
        <v>125</v>
      </c>
      <c r="H47" s="127">
        <v>92</v>
      </c>
      <c r="I47" s="131">
        <v>0</v>
      </c>
      <c r="J47" s="127">
        <v>694</v>
      </c>
      <c r="K47" s="128">
        <v>450</v>
      </c>
    </row>
    <row r="48" spans="1:11" ht="18" customHeight="1">
      <c r="A48" s="108">
        <v>21</v>
      </c>
      <c r="B48" s="127">
        <v>439</v>
      </c>
      <c r="C48" s="128">
        <v>232</v>
      </c>
      <c r="D48" s="127">
        <v>1</v>
      </c>
      <c r="E48" s="127">
        <v>9</v>
      </c>
      <c r="F48" s="132">
        <v>4</v>
      </c>
      <c r="G48" s="128">
        <v>126</v>
      </c>
      <c r="H48" s="127">
        <v>90</v>
      </c>
      <c r="I48" s="128">
        <v>2</v>
      </c>
      <c r="J48" s="127">
        <v>671</v>
      </c>
      <c r="K48" s="128">
        <v>591</v>
      </c>
    </row>
    <row r="49" spans="1:11" ht="18" customHeight="1">
      <c r="A49" s="108">
        <v>22</v>
      </c>
      <c r="B49" s="127">
        <v>438</v>
      </c>
      <c r="C49" s="128">
        <v>235</v>
      </c>
      <c r="D49" s="127">
        <v>2</v>
      </c>
      <c r="E49" s="127">
        <v>31</v>
      </c>
      <c r="F49" s="132">
        <v>3</v>
      </c>
      <c r="G49" s="128">
        <v>122</v>
      </c>
      <c r="H49" s="127">
        <v>77</v>
      </c>
      <c r="I49" s="128">
        <v>0</v>
      </c>
      <c r="J49" s="127">
        <v>673</v>
      </c>
      <c r="K49" s="128">
        <v>573</v>
      </c>
    </row>
    <row r="50" spans="1:11" ht="18" customHeight="1">
      <c r="A50" s="108">
        <v>23</v>
      </c>
      <c r="B50" s="127">
        <v>476</v>
      </c>
      <c r="C50" s="128">
        <v>301</v>
      </c>
      <c r="D50" s="127">
        <v>2</v>
      </c>
      <c r="E50" s="127">
        <v>27</v>
      </c>
      <c r="F50" s="132">
        <v>6</v>
      </c>
      <c r="G50" s="128">
        <v>178</v>
      </c>
      <c r="H50" s="127">
        <v>88</v>
      </c>
      <c r="I50" s="128">
        <v>0</v>
      </c>
      <c r="J50" s="127">
        <v>777</v>
      </c>
      <c r="K50" s="128">
        <v>626</v>
      </c>
    </row>
    <row r="51" spans="1:11" ht="18" customHeight="1" thickBot="1">
      <c r="A51" s="109">
        <v>24</v>
      </c>
      <c r="B51" s="414">
        <v>671</v>
      </c>
      <c r="C51" s="415">
        <f>SUM(D51:I51)</f>
        <v>234</v>
      </c>
      <c r="D51" s="414">
        <v>6</v>
      </c>
      <c r="E51" s="414">
        <v>21</v>
      </c>
      <c r="F51" s="416">
        <v>7</v>
      </c>
      <c r="G51" s="417">
        <v>135</v>
      </c>
      <c r="H51" s="414">
        <v>65</v>
      </c>
      <c r="I51" s="417">
        <v>0</v>
      </c>
      <c r="J51" s="414">
        <v>905</v>
      </c>
      <c r="K51" s="417">
        <v>732</v>
      </c>
    </row>
    <row r="52" spans="1:11" ht="18" customHeight="1">
      <c r="A52" s="110" t="s">
        <v>143</v>
      </c>
      <c r="B52" s="45"/>
      <c r="C52" s="45"/>
      <c r="D52" s="45"/>
      <c r="E52" s="45"/>
      <c r="F52" s="45"/>
      <c r="G52" s="45"/>
      <c r="H52" s="45"/>
      <c r="I52" s="45"/>
      <c r="J52" s="45"/>
      <c r="K52" s="45"/>
    </row>
    <row r="53" spans="1:11" ht="13.5">
      <c r="A53" s="14"/>
      <c r="B53" s="14"/>
      <c r="C53" s="14"/>
      <c r="D53" s="14"/>
      <c r="E53" s="14"/>
      <c r="F53" s="14" t="s">
        <v>250</v>
      </c>
      <c r="G53" s="14"/>
      <c r="H53" s="14"/>
      <c r="I53" s="14"/>
      <c r="J53" s="14"/>
      <c r="K53" s="148"/>
    </row>
    <row r="54" spans="1:11" ht="13.5">
      <c r="A54" s="14"/>
      <c r="B54" s="14"/>
      <c r="C54" s="14"/>
      <c r="D54" s="14"/>
      <c r="E54" s="14"/>
      <c r="F54" s="14"/>
      <c r="G54" s="14"/>
      <c r="H54" s="14"/>
      <c r="I54" s="14"/>
      <c r="J54" s="14"/>
      <c r="K54" s="14"/>
    </row>
    <row r="55" spans="1:11" ht="13.5">
      <c r="A55" s="14"/>
      <c r="B55" s="14"/>
      <c r="C55" s="14"/>
      <c r="D55" s="14"/>
      <c r="E55" s="14"/>
      <c r="F55" s="14"/>
      <c r="G55" s="14"/>
      <c r="H55" s="14"/>
      <c r="I55" s="14"/>
      <c r="J55" s="14"/>
      <c r="K55" s="14"/>
    </row>
    <row r="56" spans="1:11" ht="13.5">
      <c r="A56" s="14"/>
      <c r="B56" s="14"/>
      <c r="C56" s="14"/>
      <c r="D56" s="14"/>
      <c r="E56" s="14"/>
      <c r="F56" s="14"/>
      <c r="G56" s="14"/>
      <c r="H56" s="14"/>
      <c r="I56" s="14"/>
      <c r="J56" s="14"/>
      <c r="K56" s="14"/>
    </row>
    <row r="57" spans="1:11" ht="13.5">
      <c r="A57" s="14"/>
      <c r="B57" s="14"/>
      <c r="C57" s="14"/>
      <c r="D57" s="14"/>
      <c r="E57" s="14"/>
      <c r="F57" s="14"/>
      <c r="G57" s="14"/>
      <c r="H57" s="14"/>
      <c r="I57" s="14"/>
      <c r="J57" s="14"/>
      <c r="K57" s="14"/>
    </row>
    <row r="58" spans="1:11" ht="13.5">
      <c r="A58" s="14"/>
      <c r="B58" s="14"/>
      <c r="C58" s="14"/>
      <c r="D58" s="14"/>
      <c r="E58" s="14"/>
      <c r="F58" s="14"/>
      <c r="G58" s="14"/>
      <c r="H58" s="14"/>
      <c r="I58" s="14"/>
      <c r="J58" s="14"/>
      <c r="K58" s="14"/>
    </row>
    <row r="59" spans="1:11" ht="13.5">
      <c r="A59" s="14"/>
      <c r="B59" s="14"/>
      <c r="C59" s="14"/>
      <c r="D59" s="14"/>
      <c r="E59" s="14"/>
      <c r="F59" s="14"/>
      <c r="G59" s="14"/>
      <c r="H59" s="14"/>
      <c r="I59" s="14"/>
      <c r="J59" s="14"/>
      <c r="K59" s="14"/>
    </row>
    <row r="60" spans="1:11" ht="13.5">
      <c r="A60" s="14"/>
      <c r="B60" s="14"/>
      <c r="C60" s="14"/>
      <c r="D60" s="14"/>
      <c r="E60" s="14"/>
      <c r="F60" s="14"/>
      <c r="G60" s="14"/>
      <c r="H60" s="14"/>
      <c r="I60" s="14"/>
      <c r="J60" s="14"/>
      <c r="K60" s="14"/>
    </row>
    <row r="61" spans="1:11" ht="13.5">
      <c r="A61" s="14"/>
      <c r="B61" s="14"/>
      <c r="C61" s="14"/>
      <c r="D61" s="14"/>
      <c r="E61" s="14"/>
      <c r="F61" s="14"/>
      <c r="G61" s="14"/>
      <c r="H61" s="14"/>
      <c r="I61" s="14"/>
      <c r="J61" s="14"/>
      <c r="K61" s="14"/>
    </row>
    <row r="62" spans="1:11" ht="13.5">
      <c r="A62" s="14"/>
      <c r="B62" s="14"/>
      <c r="C62" s="14"/>
      <c r="D62" s="14"/>
      <c r="E62" s="14"/>
      <c r="F62" s="14"/>
      <c r="G62" s="14"/>
      <c r="H62" s="14"/>
      <c r="I62" s="14"/>
      <c r="J62" s="14"/>
      <c r="K62" s="14"/>
    </row>
    <row r="63" spans="1:11" ht="13.5">
      <c r="A63" s="14"/>
      <c r="B63" s="14"/>
      <c r="C63" s="14"/>
      <c r="D63" s="14"/>
      <c r="E63" s="14"/>
      <c r="F63" s="14"/>
      <c r="G63" s="14"/>
      <c r="H63" s="14"/>
      <c r="I63" s="14"/>
      <c r="J63" s="14"/>
      <c r="K63" s="14"/>
    </row>
    <row r="64" spans="1:11" ht="13.5">
      <c r="A64" s="14"/>
      <c r="B64" s="14"/>
      <c r="C64" s="14"/>
      <c r="D64" s="14"/>
      <c r="E64" s="14"/>
      <c r="F64" s="14"/>
      <c r="G64" s="14"/>
      <c r="H64" s="14"/>
      <c r="I64" s="14"/>
      <c r="J64" s="14"/>
      <c r="K64" s="14"/>
    </row>
    <row r="65" spans="1:11" ht="13.5">
      <c r="A65" s="14"/>
      <c r="B65" s="14"/>
      <c r="C65" s="14"/>
      <c r="D65" s="14"/>
      <c r="E65" s="14"/>
      <c r="F65" s="14"/>
      <c r="G65" s="14"/>
      <c r="H65" s="14"/>
      <c r="I65" s="14"/>
      <c r="J65" s="14"/>
      <c r="K65" s="14"/>
    </row>
    <row r="66" spans="1:11" ht="13.5">
      <c r="A66" s="14"/>
      <c r="B66" s="14"/>
      <c r="C66" s="14"/>
      <c r="D66" s="14"/>
      <c r="E66" s="14"/>
      <c r="F66" s="14"/>
      <c r="G66" s="14"/>
      <c r="H66" s="14"/>
      <c r="I66" s="14"/>
      <c r="J66" s="14"/>
      <c r="K66" s="14"/>
    </row>
    <row r="67" spans="1:11" ht="13.5">
      <c r="A67" s="14"/>
      <c r="B67" s="14"/>
      <c r="C67" s="14"/>
      <c r="D67" s="14"/>
      <c r="E67" s="14"/>
      <c r="F67" s="14"/>
      <c r="G67" s="14"/>
      <c r="H67" s="14"/>
      <c r="I67" s="14"/>
      <c r="J67" s="14"/>
      <c r="K67" s="14"/>
    </row>
    <row r="68" spans="1:11" ht="13.5">
      <c r="A68" s="14"/>
      <c r="B68" s="14"/>
      <c r="C68" s="14"/>
      <c r="D68" s="14"/>
      <c r="E68" s="14"/>
      <c r="F68" s="14"/>
      <c r="G68" s="14"/>
      <c r="H68" s="14"/>
      <c r="I68" s="14"/>
      <c r="J68" s="14"/>
      <c r="K68" s="14"/>
    </row>
    <row r="69" spans="1:11" ht="13.5">
      <c r="A69" s="14"/>
      <c r="B69" s="14"/>
      <c r="C69" s="14"/>
      <c r="D69" s="14"/>
      <c r="E69" s="14"/>
      <c r="F69" s="14"/>
      <c r="G69" s="14"/>
      <c r="H69" s="14"/>
      <c r="I69" s="14"/>
      <c r="J69" s="14"/>
      <c r="K69" s="14"/>
    </row>
    <row r="70" spans="1:11" ht="13.5">
      <c r="A70" s="14"/>
      <c r="B70" s="14"/>
      <c r="C70" s="14"/>
      <c r="D70" s="14"/>
      <c r="E70" s="14"/>
      <c r="F70" s="14"/>
      <c r="G70" s="14"/>
      <c r="H70" s="14"/>
      <c r="I70" s="14"/>
      <c r="J70" s="14"/>
      <c r="K70" s="14"/>
    </row>
    <row r="71" spans="1:11" ht="13.5">
      <c r="A71" s="14"/>
      <c r="B71" s="14"/>
      <c r="C71" s="14"/>
      <c r="D71" s="14"/>
      <c r="E71" s="14"/>
      <c r="F71" s="14"/>
      <c r="G71" s="14"/>
      <c r="H71" s="14"/>
      <c r="I71" s="14"/>
      <c r="J71" s="14"/>
      <c r="K71" s="14"/>
    </row>
    <row r="72" spans="1:11" ht="13.5">
      <c r="A72" s="14"/>
      <c r="B72" s="14"/>
      <c r="C72" s="14"/>
      <c r="D72" s="14"/>
      <c r="E72" s="14"/>
      <c r="F72" s="14"/>
      <c r="G72" s="14"/>
      <c r="H72" s="14"/>
      <c r="I72" s="14"/>
      <c r="J72" s="14"/>
      <c r="K72" s="14"/>
    </row>
    <row r="73" spans="1:11" ht="13.5">
      <c r="A73" s="14"/>
      <c r="B73" s="14"/>
      <c r="C73" s="14"/>
      <c r="D73" s="14"/>
      <c r="E73" s="14"/>
      <c r="F73" s="14"/>
      <c r="G73" s="14"/>
      <c r="H73" s="14"/>
      <c r="I73" s="14"/>
      <c r="J73" s="14"/>
      <c r="K73" s="14"/>
    </row>
    <row r="74" spans="1:11" ht="13.5">
      <c r="A74" s="14"/>
      <c r="B74" s="14"/>
      <c r="C74" s="14"/>
      <c r="D74" s="14"/>
      <c r="E74" s="14"/>
      <c r="F74" s="14"/>
      <c r="G74" s="14"/>
      <c r="H74" s="14"/>
      <c r="I74" s="14"/>
      <c r="J74" s="14"/>
      <c r="K74" s="14"/>
    </row>
    <row r="75" spans="1:11" ht="13.5">
      <c r="A75" s="14"/>
      <c r="B75" s="14"/>
      <c r="C75" s="14"/>
      <c r="D75" s="14"/>
      <c r="E75" s="14"/>
      <c r="F75" s="14"/>
      <c r="G75" s="14"/>
      <c r="H75" s="14"/>
      <c r="I75" s="14"/>
      <c r="J75" s="14"/>
      <c r="K75" s="14"/>
    </row>
    <row r="76" spans="1:11" ht="13.5">
      <c r="A76" s="14"/>
      <c r="B76" s="14"/>
      <c r="C76" s="14"/>
      <c r="D76" s="14"/>
      <c r="E76" s="14"/>
      <c r="F76" s="14"/>
      <c r="G76" s="14"/>
      <c r="H76" s="14"/>
      <c r="I76" s="14"/>
      <c r="J76" s="14"/>
      <c r="K76" s="14"/>
    </row>
    <row r="77" spans="1:11" ht="13.5">
      <c r="A77" s="14"/>
      <c r="B77" s="14"/>
      <c r="C77" s="14"/>
      <c r="D77" s="14"/>
      <c r="E77" s="14"/>
      <c r="F77" s="14"/>
      <c r="G77" s="14"/>
      <c r="H77" s="14"/>
      <c r="I77" s="14"/>
      <c r="J77" s="14"/>
      <c r="K77" s="14"/>
    </row>
  </sheetData>
  <sheetProtection/>
  <mergeCells count="10">
    <mergeCell ref="K37:K38"/>
    <mergeCell ref="A37:A38"/>
    <mergeCell ref="B37:B38"/>
    <mergeCell ref="C37:I37"/>
    <mergeCell ref="J37:J38"/>
    <mergeCell ref="F3:G4"/>
    <mergeCell ref="D3:E4"/>
    <mergeCell ref="B3:B7"/>
    <mergeCell ref="C3:C7"/>
    <mergeCell ref="E5:E7"/>
  </mergeCells>
  <printOptions/>
  <pageMargins left="0.82" right="0.75" top="1" bottom="0.68" header="0.512" footer="0.512"/>
  <pageSetup firstPageNumber="218" useFirstPageNumber="1"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半沢 琴音</cp:lastModifiedBy>
  <cp:lastPrinted>2014-09-05T09:24:47Z</cp:lastPrinted>
  <dcterms:created xsi:type="dcterms:W3CDTF">2002-02-13T01:48:00Z</dcterms:created>
  <dcterms:modified xsi:type="dcterms:W3CDTF">2014-09-05T09:24:49Z</dcterms:modified>
  <cp:category/>
  <cp:version/>
  <cp:contentType/>
  <cp:contentStatus/>
</cp:coreProperties>
</file>