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Sssv01\共有\02財政係\経営比較分析表\R7\【経営比較分析表】2024_078891_46_010\"/>
    </mc:Choice>
  </mc:AlternateContent>
  <xr:revisionPtr revIDLastSave="0" documentId="13_ncr:1_{E260CABA-EC77-4695-BCE3-3DAE7DADE815}" xr6:coauthVersionLast="47" xr6:coauthVersionMax="47" xr10:uidLastSave="{00000000-0000-0000-0000-000000000000}"/>
  <workbookProtection workbookAlgorithmName="SHA-512" workbookHashValue="3marayAPj32/2xCom7f3XpMZIqmJY1tgiTnh8C5TvjUiNJH3ppgdNTLsayE5Q66b3w4XDvtqddluEi7quPkGCQ==" workbookSaltValue="xTck7ogNGokq4axEgYYaMQ==" workbookSpinCount="100000" lockStructure="1"/>
  <bookViews>
    <workbookView xWindow="-120" yWindow="-120" windowWidth="19440" windowHeight="1488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V6" i="5"/>
  <c r="U6" i="5"/>
  <c r="T6" i="5"/>
  <c r="S6" i="5"/>
  <c r="R6" i="5"/>
  <c r="AL8" i="4" s="1"/>
  <c r="Q6" i="5"/>
  <c r="P6" i="5"/>
  <c r="O6" i="5"/>
  <c r="I10" i="4" s="1"/>
  <c r="N6" i="5"/>
  <c r="M6" i="5"/>
  <c r="AD8" i="4" s="1"/>
  <c r="L6" i="5"/>
  <c r="K6" i="5"/>
  <c r="J6" i="5"/>
  <c r="I8" i="4" s="1"/>
  <c r="I6" i="5"/>
  <c r="B8" i="4" s="1"/>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L85" i="4"/>
  <c r="I85" i="4"/>
  <c r="BB10" i="4"/>
  <c r="AT10" i="4"/>
  <c r="AL10" i="4"/>
  <c r="W10" i="4"/>
  <c r="P10" i="4"/>
  <c r="B10" i="4"/>
  <c r="BB8" i="4"/>
  <c r="AT8" i="4"/>
  <c r="W8" i="4"/>
  <c r="P8" i="4"/>
  <c r="B6" i="4"/>
</calcChain>
</file>

<file path=xl/sharedStrings.xml><?xml version="1.0" encoding="utf-8"?>
<sst xmlns="http://schemas.openxmlformats.org/spreadsheetml/2006/main" count="231" uniqueCount="112">
  <si>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</si>
  <si>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</si>
  <si>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</si>
  <si>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</si>
  <si>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</si>
  <si>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</si>
  <si>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</si>
  <si>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</si>
  <si>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</si>
  <si>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</si>
  <si>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</si>
  <si>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</si>
  <si>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</si>
  <si>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</si>
  <si>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</si>
  <si>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</si>
  <si>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</si>
  <si>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</si>
  <si>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</si>
  <si>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</si>
  <si>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</si>
  <si>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</si>
  <si>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</si>
  <si>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</si>
  <si>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</si>
  <si>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</si>
  <si>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</si>
  <si>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</si>
  <si>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</si>
  <si>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</si>
  <si>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</si>
  <si>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</si>
  <si>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</si>
  <si>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</si>
  <si>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</si>
  <si>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</si>
  <si>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</si>
  <si>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</si>
  <si>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</si>
  <si>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</si>
  <si>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</si>
  <si>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</si>
  <si>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</si>
  <si>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</si>
  <si>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</si>
  <si>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</si>
  <si>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</si>
  <si>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</si>
  <si>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</si>
  <si>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</si>
  <si>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</si>
  <si>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</si>
  <si>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</si>
  <si>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</si>
  <si>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</si>
  <si>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</si>
  <si>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</si>
  <si>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</si>
  <si>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</si>
  <si>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</si>
  <si>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</si>
  <si>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</si>
  <si>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</si>
  <si>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</si>
  <si>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</si>
  <si>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</si>
  <si>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</si>
  <si>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</si>
  <si>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</si>
  <si>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</si>
  <si>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</si>
  <si>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</si>
  <si>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</si>
  <si>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</si>
  <si>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</si>
  <si>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</si>
  <si>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</si>
  <si>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</si>
  <si>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</si>
  <si>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</si>
  <si>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</si>
  <si>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</si>
  <si>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</si>
  <si>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</si>
  <si>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</si>
  <si>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</si>
  <si>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</si>
  <si>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</si>
  <si>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</si>
  <si>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</si>
  <si>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</si>
  <si>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</si>
  <si>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</si>
  <si>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相馬地方広域水道企業団</t>
  </si>
  <si>
    <t>法適用</t>
  </si>
  <si>
    <t>水道事業</t>
  </si>
  <si>
    <t>末端給水事業</t>
  </si>
  <si>
    <t>A5</t>
  </si>
  <si>
    <t>自治体職員 民間企業出身 その他</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</si>
  <si>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</si>
  <si>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</si>
  <si>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</si>
  <si>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</si>
  <si>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</si>
  <si>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</si>
  <si>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</si>
  <si>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</si>
  <si>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</si>
  <si>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</si>
  <si>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経常収支比率は100％以上を維持しているものの、物価・人件費の上昇により給水原価が上昇し、料金回収率は原価割れの状況が継続している。このため、施設更新に必要な適正な収益の確保には至っていない。
累積欠損金は発生しておらず、資金面では一定の安定性を維持しているが、今後の大規模更新投資を見据えると、費用削減努力とあわせ、将来の更新需要を踏まえた料金水準の見直しを検討する必要がある。
現金資産については債券運用を行い、効率的な資金管理に努めているが、今後も投資計画との整合を図りながら、適切な内部留保水準の確保を図る。</t>
    <phoneticPr fontId="4"/>
  </si>
  <si>
    <t>水道拡張期に整備された施設が耐用年数を迎えつつあり、今後10年程度で償却終了となる施設が多く存在する。
管路更新率は低位にとどまっているものの、老朽管路に加え、水源施設や浄水場の更新も同時に進めていることから、投資額に対して更新率が表れにくい構造となっている。
今後は、更新優先順位の見直しを行うとともに、施設統廃合やダウンサイジングを見据えた更新計画により、持続可能な施設管理を推進していく。</t>
    <rPh sb="144" eb="146">
      <t>ミナオ</t>
    </rPh>
    <rPh sb="170" eb="172">
      <t>ミス</t>
    </rPh>
    <phoneticPr fontId="4"/>
  </si>
  <si>
    <t>急速な人口減少に伴う給水量減少と収益基盤縮小の一方、水道拡張期に整備した施設の老朽化が進行し、更新需要が今後一層増大する見込みである。
また、技術職員を中心とした人材確保が年々困難となっており、外部委託活用も考慮されるものの、近年の人件費高騰により、既存の手足業務を含め営業費用は増加を続けている。
こうした状況は、経常収支比率や料金回収率等の各種経営指標に影響を及ぼしており、現行の料金水準のままでは将来の更新投資を含めた安定的な事業運営の確保が困難となる可能性がある。
今後は、PDCAサイクルに基づき、収支状況、内部留保水準、施設更新の進捗等を継続的に検証するとともに、業務効率化の徹底、更新投資の最適化、必要に応じた料金水準の見直しを通じて、持続可能な水道事業運営の実現を図っていく。</t>
    <rPh sb="101" eb="103">
      <t>カツヨウ</t>
    </rPh>
    <rPh sb="104" eb="106">
      <t>コウリョ</t>
    </rPh>
    <rPh sb="113" eb="115">
      <t>キンネン</t>
    </rPh>
    <rPh sb="116" eb="121">
      <t>ジンケンヒコウトウ</t>
    </rPh>
    <rPh sb="125" eb="127">
      <t>キゾン</t>
    </rPh>
    <rPh sb="128" eb="129">
      <t>テ</t>
    </rPh>
    <rPh sb="133" eb="134">
      <t>フク</t>
    </rPh>
    <rPh sb="143" eb="144">
      <t>ツヅ</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</si>
</sst>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0.34</c:v>
                </c:pt>
                <c:pt idx="1">
                  <c:v>0.8</c:v>
                </c:pt>
                <c:pt idx="2">
                  <c:v>0.28000000000000003</c:v>
                </c:pt>
                <c:pt idx="3">
                  <c:v>0.3</c:v>
                </c:pt>
                <c:pt idx="4">
                  <c:v>0.26</c:v>
                </c:pt>
              </c:numCache>
            </c:numRef>
          </c:val>
          <c:extLst>
            <c:ext xmlns:c16="http://schemas.microsoft.com/office/drawing/2014/chart" uri="{C3380CC4-5D6E-409C-BE32-E72D297353CC}">
              <c16:uniqueId val="{00000000-DC65-4ADB-9BC7-188FFC6C4155}"/>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c:v>
                </c:pt>
                <c:pt idx="1">
                  <c:v>0.52</c:v>
                </c:pt>
                <c:pt idx="2">
                  <c:v>0.48</c:v>
                </c:pt>
                <c:pt idx="3">
                  <c:v>0.48</c:v>
                </c:pt>
                <c:pt idx="4">
                  <c:v>0.46</c:v>
                </c:pt>
              </c:numCache>
            </c:numRef>
          </c:val>
          <c:smooth val="0"/>
          <c:extLst>
            <c:ext xmlns:c16="http://schemas.microsoft.com/office/drawing/2014/chart" uri="{C3380CC4-5D6E-409C-BE32-E72D297353CC}">
              <c16:uniqueId val="{00000001-DC65-4ADB-9BC7-188FFC6C4155}"/>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53.25</c:v>
                </c:pt>
                <c:pt idx="1">
                  <c:v>55.29</c:v>
                </c:pt>
                <c:pt idx="2">
                  <c:v>54.31</c:v>
                </c:pt>
                <c:pt idx="3">
                  <c:v>52.33</c:v>
                </c:pt>
                <c:pt idx="4">
                  <c:v>42.17</c:v>
                </c:pt>
              </c:numCache>
            </c:numRef>
          </c:val>
          <c:extLst>
            <c:ext xmlns:c16="http://schemas.microsoft.com/office/drawing/2014/chart" uri="{C3380CC4-5D6E-409C-BE32-E72D297353CC}">
              <c16:uniqueId val="{00000000-F1F9-45C0-BC20-C5EE9D64502A}"/>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59.91</c:v>
                </c:pt>
                <c:pt idx="1">
                  <c:v>60.34</c:v>
                </c:pt>
                <c:pt idx="2">
                  <c:v>59.54</c:v>
                </c:pt>
                <c:pt idx="3">
                  <c:v>59.26</c:v>
                </c:pt>
                <c:pt idx="4">
                  <c:v>60.44</c:v>
                </c:pt>
              </c:numCache>
            </c:numRef>
          </c:val>
          <c:smooth val="0"/>
          <c:extLst>
            <c:ext xmlns:c16="http://schemas.microsoft.com/office/drawing/2014/chart" uri="{C3380CC4-5D6E-409C-BE32-E72D297353CC}">
              <c16:uniqueId val="{00000001-F1F9-45C0-BC20-C5EE9D64502A}"/>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82.43</c:v>
                </c:pt>
                <c:pt idx="1">
                  <c:v>81.069999999999993</c:v>
                </c:pt>
                <c:pt idx="2">
                  <c:v>81.09</c:v>
                </c:pt>
                <c:pt idx="3">
                  <c:v>82.36</c:v>
                </c:pt>
                <c:pt idx="4">
                  <c:v>79.17</c:v>
                </c:pt>
              </c:numCache>
            </c:numRef>
          </c:val>
          <c:extLst>
            <c:ext xmlns:c16="http://schemas.microsoft.com/office/drawing/2014/chart" uri="{C3380CC4-5D6E-409C-BE32-E72D297353CC}">
              <c16:uniqueId val="{00000000-92AB-44CB-A107-4F1D1E8EDE80}"/>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87.26</c:v>
                </c:pt>
                <c:pt idx="1">
                  <c:v>84.19</c:v>
                </c:pt>
                <c:pt idx="2">
                  <c:v>83.93</c:v>
                </c:pt>
                <c:pt idx="3">
                  <c:v>83.84</c:v>
                </c:pt>
                <c:pt idx="4">
                  <c:v>83.39</c:v>
                </c:pt>
              </c:numCache>
            </c:numRef>
          </c:val>
          <c:smooth val="0"/>
          <c:extLst>
            <c:ext xmlns:c16="http://schemas.microsoft.com/office/drawing/2014/chart" uri="{C3380CC4-5D6E-409C-BE32-E72D297353CC}">
              <c16:uniqueId val="{00000001-92AB-44CB-A107-4F1D1E8EDE80}"/>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120.05</c:v>
                </c:pt>
                <c:pt idx="1">
                  <c:v>114.56</c:v>
                </c:pt>
                <c:pt idx="2">
                  <c:v>110.51</c:v>
                </c:pt>
                <c:pt idx="3">
                  <c:v>110.6</c:v>
                </c:pt>
                <c:pt idx="4">
                  <c:v>106.77</c:v>
                </c:pt>
              </c:numCache>
            </c:numRef>
          </c:val>
          <c:extLst>
            <c:ext xmlns:c16="http://schemas.microsoft.com/office/drawing/2014/chart" uri="{C3380CC4-5D6E-409C-BE32-E72D297353CC}">
              <c16:uniqueId val="{00000000-A4A4-4A9E-A896-3CF510B85F69}"/>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110.91</c:v>
                </c:pt>
                <c:pt idx="1">
                  <c:v>109.23</c:v>
                </c:pt>
                <c:pt idx="2">
                  <c:v>108.04</c:v>
                </c:pt>
                <c:pt idx="3">
                  <c:v>107.49</c:v>
                </c:pt>
                <c:pt idx="4">
                  <c:v>107.15</c:v>
                </c:pt>
              </c:numCache>
            </c:numRef>
          </c:val>
          <c:smooth val="0"/>
          <c:extLst>
            <c:ext xmlns:c16="http://schemas.microsoft.com/office/drawing/2014/chart" uri="{C3380CC4-5D6E-409C-BE32-E72D297353CC}">
              <c16:uniqueId val="{00000001-A4A4-4A9E-A896-3CF510B85F69}"/>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57.29</c:v>
                </c:pt>
                <c:pt idx="1">
                  <c:v>56.65</c:v>
                </c:pt>
                <c:pt idx="2">
                  <c:v>58.08</c:v>
                </c:pt>
                <c:pt idx="3">
                  <c:v>58.73</c:v>
                </c:pt>
                <c:pt idx="4">
                  <c:v>60.41</c:v>
                </c:pt>
              </c:numCache>
            </c:numRef>
          </c:val>
          <c:extLst>
            <c:ext xmlns:c16="http://schemas.microsoft.com/office/drawing/2014/chart" uri="{C3380CC4-5D6E-409C-BE32-E72D297353CC}">
              <c16:uniqueId val="{00000000-5349-49F8-A343-7D441233EF72}"/>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49.2</c:v>
                </c:pt>
                <c:pt idx="1">
                  <c:v>49.96</c:v>
                </c:pt>
                <c:pt idx="2">
                  <c:v>50.82</c:v>
                </c:pt>
                <c:pt idx="3">
                  <c:v>51.82</c:v>
                </c:pt>
                <c:pt idx="4">
                  <c:v>52.53</c:v>
                </c:pt>
              </c:numCache>
            </c:numRef>
          </c:val>
          <c:smooth val="0"/>
          <c:extLst>
            <c:ext xmlns:c16="http://schemas.microsoft.com/office/drawing/2014/chart" uri="{C3380CC4-5D6E-409C-BE32-E72D297353CC}">
              <c16:uniqueId val="{00000001-5349-49F8-A343-7D441233EF72}"/>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12.73</c:v>
                </c:pt>
                <c:pt idx="1">
                  <c:v>14.92</c:v>
                </c:pt>
                <c:pt idx="2">
                  <c:v>27.74</c:v>
                </c:pt>
                <c:pt idx="3">
                  <c:v>29.08</c:v>
                </c:pt>
                <c:pt idx="4">
                  <c:v>29.95</c:v>
                </c:pt>
              </c:numCache>
            </c:numRef>
          </c:val>
          <c:extLst>
            <c:ext xmlns:c16="http://schemas.microsoft.com/office/drawing/2014/chart" uri="{C3380CC4-5D6E-409C-BE32-E72D297353CC}">
              <c16:uniqueId val="{00000000-CF38-49F1-AA03-F1CD368C02CF}"/>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18.329999999999998</c:v>
                </c:pt>
                <c:pt idx="1">
                  <c:v>19.32</c:v>
                </c:pt>
                <c:pt idx="2">
                  <c:v>21.16</c:v>
                </c:pt>
                <c:pt idx="3">
                  <c:v>22.72</c:v>
                </c:pt>
                <c:pt idx="4">
                  <c:v>24.16</c:v>
                </c:pt>
              </c:numCache>
            </c:numRef>
          </c:val>
          <c:smooth val="0"/>
          <c:extLst>
            <c:ext xmlns:c16="http://schemas.microsoft.com/office/drawing/2014/chart" uri="{C3380CC4-5D6E-409C-BE32-E72D297353CC}">
              <c16:uniqueId val="{00000001-CF38-49F1-AA03-F1CD368C02CF}"/>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AF5-4304-BB52-F34C04DA121D}"/>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0.92</c:v>
                </c:pt>
                <c:pt idx="1">
                  <c:v>4.6900000000000004</c:v>
                </c:pt>
                <c:pt idx="2">
                  <c:v>4.72</c:v>
                </c:pt>
                <c:pt idx="3">
                  <c:v>5.76</c:v>
                </c:pt>
                <c:pt idx="4">
                  <c:v>4.74</c:v>
                </c:pt>
              </c:numCache>
            </c:numRef>
          </c:val>
          <c:smooth val="0"/>
          <c:extLst>
            <c:ext xmlns:c16="http://schemas.microsoft.com/office/drawing/2014/chart" uri="{C3380CC4-5D6E-409C-BE32-E72D297353CC}">
              <c16:uniqueId val="{00000001-AAF5-4304-BB52-F34C04DA121D}"/>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734.82</c:v>
                </c:pt>
                <c:pt idx="1">
                  <c:v>708.82</c:v>
                </c:pt>
                <c:pt idx="2">
                  <c:v>750.17</c:v>
                </c:pt>
                <c:pt idx="3">
                  <c:v>852.68</c:v>
                </c:pt>
                <c:pt idx="4">
                  <c:v>803.68</c:v>
                </c:pt>
              </c:numCache>
            </c:numRef>
          </c:val>
          <c:extLst>
            <c:ext xmlns:c16="http://schemas.microsoft.com/office/drawing/2014/chart" uri="{C3380CC4-5D6E-409C-BE32-E72D297353CC}">
              <c16:uniqueId val="{00000000-E8DD-401C-9504-4616E6A41AA3}"/>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350.79</c:v>
                </c:pt>
                <c:pt idx="1">
                  <c:v>338.02</c:v>
                </c:pt>
                <c:pt idx="2">
                  <c:v>345.94</c:v>
                </c:pt>
                <c:pt idx="3">
                  <c:v>329.7</c:v>
                </c:pt>
                <c:pt idx="4">
                  <c:v>319.99</c:v>
                </c:pt>
              </c:numCache>
            </c:numRef>
          </c:val>
          <c:smooth val="0"/>
          <c:extLst>
            <c:ext xmlns:c16="http://schemas.microsoft.com/office/drawing/2014/chart" uri="{C3380CC4-5D6E-409C-BE32-E72D297353CC}">
              <c16:uniqueId val="{00000001-E8DD-401C-9504-4616E6A41AA3}"/>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156.13</c:v>
                </c:pt>
                <c:pt idx="1">
                  <c:v>133.62</c:v>
                </c:pt>
                <c:pt idx="2">
                  <c:v>109.19</c:v>
                </c:pt>
                <c:pt idx="3">
                  <c:v>83.81</c:v>
                </c:pt>
                <c:pt idx="4">
                  <c:v>61.87</c:v>
                </c:pt>
              </c:numCache>
            </c:numRef>
          </c:val>
          <c:extLst>
            <c:ext xmlns:c16="http://schemas.microsoft.com/office/drawing/2014/chart" uri="{C3380CC4-5D6E-409C-BE32-E72D297353CC}">
              <c16:uniqueId val="{00000000-1BA9-4C6F-AB1C-C902A956A126}"/>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322.92</c:v>
                </c:pt>
                <c:pt idx="1">
                  <c:v>379.91</c:v>
                </c:pt>
                <c:pt idx="2">
                  <c:v>386.61</c:v>
                </c:pt>
                <c:pt idx="3">
                  <c:v>381.56</c:v>
                </c:pt>
                <c:pt idx="4">
                  <c:v>365.55</c:v>
                </c:pt>
              </c:numCache>
            </c:numRef>
          </c:val>
          <c:smooth val="0"/>
          <c:extLst>
            <c:ext xmlns:c16="http://schemas.microsoft.com/office/drawing/2014/chart" uri="{C3380CC4-5D6E-409C-BE32-E72D297353CC}">
              <c16:uniqueId val="{00000001-1BA9-4C6F-AB1C-C902A956A126}"/>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115.89</c:v>
                </c:pt>
                <c:pt idx="1">
                  <c:v>110.95</c:v>
                </c:pt>
                <c:pt idx="2">
                  <c:v>103.63</c:v>
                </c:pt>
                <c:pt idx="3">
                  <c:v>104.4</c:v>
                </c:pt>
                <c:pt idx="4">
                  <c:v>98.44</c:v>
                </c:pt>
              </c:numCache>
            </c:numRef>
          </c:val>
          <c:extLst>
            <c:ext xmlns:c16="http://schemas.microsoft.com/office/drawing/2014/chart" uri="{C3380CC4-5D6E-409C-BE32-E72D297353CC}">
              <c16:uniqueId val="{00000000-6541-4812-86B5-7E15380DF0DD}"/>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100.85</c:v>
                </c:pt>
                <c:pt idx="1">
                  <c:v>98.3</c:v>
                </c:pt>
                <c:pt idx="2">
                  <c:v>93.82</c:v>
                </c:pt>
                <c:pt idx="3">
                  <c:v>95.04</c:v>
                </c:pt>
                <c:pt idx="4">
                  <c:v>95.42</c:v>
                </c:pt>
              </c:numCache>
            </c:numRef>
          </c:val>
          <c:smooth val="0"/>
          <c:extLst>
            <c:ext xmlns:c16="http://schemas.microsoft.com/office/drawing/2014/chart" uri="{C3380CC4-5D6E-409C-BE32-E72D297353CC}">
              <c16:uniqueId val="{00000001-6541-4812-86B5-7E15380DF0DD}"/>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158.38</c:v>
                </c:pt>
                <c:pt idx="1">
                  <c:v>164.73</c:v>
                </c:pt>
                <c:pt idx="2">
                  <c:v>177.02</c:v>
                </c:pt>
                <c:pt idx="3">
                  <c:v>176.09</c:v>
                </c:pt>
                <c:pt idx="4">
                  <c:v>186.76</c:v>
                </c:pt>
              </c:numCache>
            </c:numRef>
          </c:val>
          <c:extLst>
            <c:ext xmlns:c16="http://schemas.microsoft.com/office/drawing/2014/chart" uri="{C3380CC4-5D6E-409C-BE32-E72D297353CC}">
              <c16:uniqueId val="{00000000-0B6E-489E-8492-B5CB37D431D7}"/>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167.1</c:v>
                </c:pt>
                <c:pt idx="1">
                  <c:v>173.7</c:v>
                </c:pt>
                <c:pt idx="2">
                  <c:v>178.94</c:v>
                </c:pt>
                <c:pt idx="3">
                  <c:v>180.19</c:v>
                </c:pt>
                <c:pt idx="4">
                  <c:v>184.25</c:v>
                </c:pt>
              </c:numCache>
            </c:numRef>
          </c:val>
          <c:smooth val="0"/>
          <c:extLst>
            <c:ext xmlns:c16="http://schemas.microsoft.com/office/drawing/2014/chart" uri="{C3380CC4-5D6E-409C-BE32-E72D297353CC}">
              <c16:uniqueId val="{00000001-0B6E-489E-8492-B5CB37D431D7}"/>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J19" zoomScaleNormal="100" workbookViewId="0">
      <selection activeCell="BI75" sqref="BI75"/>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15">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15">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1" t="str">
        <f>データ!H6</f>
        <v>福島県　相馬地方広域水道企業団</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15">
      <c r="A8" s="2"/>
      <c r="B8" s="40" t="str">
        <f>データ!$I$6</f>
        <v>法適用</v>
      </c>
      <c r="C8" s="41"/>
      <c r="D8" s="41"/>
      <c r="E8" s="41"/>
      <c r="F8" s="41"/>
      <c r="G8" s="41"/>
      <c r="H8" s="41"/>
      <c r="I8" s="40" t="str">
        <f>データ!$J$6</f>
        <v>水道事業</v>
      </c>
      <c r="J8" s="41"/>
      <c r="K8" s="41"/>
      <c r="L8" s="41"/>
      <c r="M8" s="41"/>
      <c r="N8" s="41"/>
      <c r="O8" s="42"/>
      <c r="P8" s="43" t="str">
        <f>データ!$K$6</f>
        <v>末端給水事業</v>
      </c>
      <c r="Q8" s="43"/>
      <c r="R8" s="43"/>
      <c r="S8" s="43"/>
      <c r="T8" s="43"/>
      <c r="U8" s="43"/>
      <c r="V8" s="43"/>
      <c r="W8" s="43" t="str">
        <f>データ!$L$6</f>
        <v>A5</v>
      </c>
      <c r="X8" s="43"/>
      <c r="Y8" s="43"/>
      <c r="Z8" s="43"/>
      <c r="AA8" s="43"/>
      <c r="AB8" s="43"/>
      <c r="AC8" s="43"/>
      <c r="AD8" s="43" t="str">
        <f>データ!$M$6</f>
        <v>自治体職員 民間企業出身 その他</v>
      </c>
      <c r="AE8" s="43"/>
      <c r="AF8" s="43"/>
      <c r="AG8" s="43"/>
      <c r="AH8" s="43"/>
      <c r="AI8" s="43"/>
      <c r="AJ8" s="43"/>
      <c r="AK8" s="2"/>
      <c r="AL8" s="44" t="str">
        <f>データ!$R$6</f>
        <v>-</v>
      </c>
      <c r="AM8" s="44"/>
      <c r="AN8" s="44"/>
      <c r="AO8" s="44"/>
      <c r="AP8" s="44"/>
      <c r="AQ8" s="44"/>
      <c r="AR8" s="44"/>
      <c r="AS8" s="44"/>
      <c r="AT8" s="45" t="str">
        <f>データ!$S$6</f>
        <v>-</v>
      </c>
      <c r="AU8" s="46"/>
      <c r="AV8" s="46"/>
      <c r="AW8" s="46"/>
      <c r="AX8" s="46"/>
      <c r="AY8" s="46"/>
      <c r="AZ8" s="46"/>
      <c r="BA8" s="46"/>
      <c r="BB8" s="47" t="str">
        <f>データ!$T$6</f>
        <v>-</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15">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15">
      <c r="A10" s="2"/>
      <c r="B10" s="45" t="str">
        <f>データ!$N$6</f>
        <v>-</v>
      </c>
      <c r="C10" s="46"/>
      <c r="D10" s="46"/>
      <c r="E10" s="46"/>
      <c r="F10" s="46"/>
      <c r="G10" s="46"/>
      <c r="H10" s="46"/>
      <c r="I10" s="45">
        <f>データ!$O$6</f>
        <v>95.16</v>
      </c>
      <c r="J10" s="46"/>
      <c r="K10" s="46"/>
      <c r="L10" s="46"/>
      <c r="M10" s="46"/>
      <c r="N10" s="46"/>
      <c r="O10" s="80"/>
      <c r="P10" s="47">
        <f>データ!$P$6</f>
        <v>97.95</v>
      </c>
      <c r="Q10" s="47"/>
      <c r="R10" s="47"/>
      <c r="S10" s="47"/>
      <c r="T10" s="47"/>
      <c r="U10" s="47"/>
      <c r="V10" s="47"/>
      <c r="W10" s="44">
        <f>データ!$Q$6</f>
        <v>3344</v>
      </c>
      <c r="X10" s="44"/>
      <c r="Y10" s="44"/>
      <c r="Z10" s="44"/>
      <c r="AA10" s="44"/>
      <c r="AB10" s="44"/>
      <c r="AC10" s="44"/>
      <c r="AD10" s="2"/>
      <c r="AE10" s="2"/>
      <c r="AF10" s="2"/>
      <c r="AG10" s="2"/>
      <c r="AH10" s="2"/>
      <c r="AI10" s="2"/>
      <c r="AJ10" s="2"/>
      <c r="AK10" s="2"/>
      <c r="AL10" s="44">
        <f>データ!$U$6</f>
        <v>47957</v>
      </c>
      <c r="AM10" s="44"/>
      <c r="AN10" s="44"/>
      <c r="AO10" s="44"/>
      <c r="AP10" s="44"/>
      <c r="AQ10" s="44"/>
      <c r="AR10" s="44"/>
      <c r="AS10" s="44"/>
      <c r="AT10" s="45">
        <f>データ!$V$6</f>
        <v>204.14</v>
      </c>
      <c r="AU10" s="46"/>
      <c r="AV10" s="46"/>
      <c r="AW10" s="46"/>
      <c r="AX10" s="46"/>
      <c r="AY10" s="46"/>
      <c r="AZ10" s="46"/>
      <c r="BA10" s="46"/>
      <c r="BB10" s="47">
        <f>データ!$W$6</f>
        <v>234.92</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15">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15">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6" t="s">
        <v>109</v>
      </c>
      <c r="BM16" s="57"/>
      <c r="BN16" s="57"/>
      <c r="BO16" s="57"/>
      <c r="BP16" s="57"/>
      <c r="BQ16" s="57"/>
      <c r="BR16" s="57"/>
      <c r="BS16" s="57"/>
      <c r="BT16" s="57"/>
      <c r="BU16" s="57"/>
      <c r="BV16" s="57"/>
      <c r="BW16" s="57"/>
      <c r="BX16" s="57"/>
      <c r="BY16" s="57"/>
      <c r="BZ16" s="58"/>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6"/>
      <c r="BM17" s="57"/>
      <c r="BN17" s="57"/>
      <c r="BO17" s="57"/>
      <c r="BP17" s="57"/>
      <c r="BQ17" s="57"/>
      <c r="BR17" s="57"/>
      <c r="BS17" s="57"/>
      <c r="BT17" s="57"/>
      <c r="BU17" s="57"/>
      <c r="BV17" s="57"/>
      <c r="BW17" s="57"/>
      <c r="BX17" s="57"/>
      <c r="BY17" s="57"/>
      <c r="BZ17" s="58"/>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6"/>
      <c r="BM18" s="57"/>
      <c r="BN18" s="57"/>
      <c r="BO18" s="57"/>
      <c r="BP18" s="57"/>
      <c r="BQ18" s="57"/>
      <c r="BR18" s="57"/>
      <c r="BS18" s="57"/>
      <c r="BT18" s="57"/>
      <c r="BU18" s="57"/>
      <c r="BV18" s="57"/>
      <c r="BW18" s="57"/>
      <c r="BX18" s="57"/>
      <c r="BY18" s="57"/>
      <c r="BZ18" s="58"/>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6"/>
      <c r="BM19" s="57"/>
      <c r="BN19" s="57"/>
      <c r="BO19" s="57"/>
      <c r="BP19" s="57"/>
      <c r="BQ19" s="57"/>
      <c r="BR19" s="57"/>
      <c r="BS19" s="57"/>
      <c r="BT19" s="57"/>
      <c r="BU19" s="57"/>
      <c r="BV19" s="57"/>
      <c r="BW19" s="57"/>
      <c r="BX19" s="57"/>
      <c r="BY19" s="57"/>
      <c r="BZ19" s="58"/>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6"/>
      <c r="BM20" s="57"/>
      <c r="BN20" s="57"/>
      <c r="BO20" s="57"/>
      <c r="BP20" s="57"/>
      <c r="BQ20" s="57"/>
      <c r="BR20" s="57"/>
      <c r="BS20" s="57"/>
      <c r="BT20" s="57"/>
      <c r="BU20" s="57"/>
      <c r="BV20" s="57"/>
      <c r="BW20" s="57"/>
      <c r="BX20" s="57"/>
      <c r="BY20" s="57"/>
      <c r="BZ20" s="58"/>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6"/>
      <c r="BM21" s="57"/>
      <c r="BN21" s="57"/>
      <c r="BO21" s="57"/>
      <c r="BP21" s="57"/>
      <c r="BQ21" s="57"/>
      <c r="BR21" s="57"/>
      <c r="BS21" s="57"/>
      <c r="BT21" s="57"/>
      <c r="BU21" s="57"/>
      <c r="BV21" s="57"/>
      <c r="BW21" s="57"/>
      <c r="BX21" s="57"/>
      <c r="BY21" s="57"/>
      <c r="BZ21" s="58"/>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6"/>
      <c r="BM22" s="57"/>
      <c r="BN22" s="57"/>
      <c r="BO22" s="57"/>
      <c r="BP22" s="57"/>
      <c r="BQ22" s="57"/>
      <c r="BR22" s="57"/>
      <c r="BS22" s="57"/>
      <c r="BT22" s="57"/>
      <c r="BU22" s="57"/>
      <c r="BV22" s="57"/>
      <c r="BW22" s="57"/>
      <c r="BX22" s="57"/>
      <c r="BY22" s="57"/>
      <c r="BZ22" s="58"/>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6"/>
      <c r="BM23" s="57"/>
      <c r="BN23" s="57"/>
      <c r="BO23" s="57"/>
      <c r="BP23" s="57"/>
      <c r="BQ23" s="57"/>
      <c r="BR23" s="57"/>
      <c r="BS23" s="57"/>
      <c r="BT23" s="57"/>
      <c r="BU23" s="57"/>
      <c r="BV23" s="57"/>
      <c r="BW23" s="57"/>
      <c r="BX23" s="57"/>
      <c r="BY23" s="57"/>
      <c r="BZ23" s="58"/>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6"/>
      <c r="BM24" s="57"/>
      <c r="BN24" s="57"/>
      <c r="BO24" s="57"/>
      <c r="BP24" s="57"/>
      <c r="BQ24" s="57"/>
      <c r="BR24" s="57"/>
      <c r="BS24" s="57"/>
      <c r="BT24" s="57"/>
      <c r="BU24" s="57"/>
      <c r="BV24" s="57"/>
      <c r="BW24" s="57"/>
      <c r="BX24" s="57"/>
      <c r="BY24" s="57"/>
      <c r="BZ24" s="58"/>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6"/>
      <c r="BM25" s="57"/>
      <c r="BN25" s="57"/>
      <c r="BO25" s="57"/>
      <c r="BP25" s="57"/>
      <c r="BQ25" s="57"/>
      <c r="BR25" s="57"/>
      <c r="BS25" s="57"/>
      <c r="BT25" s="57"/>
      <c r="BU25" s="57"/>
      <c r="BV25" s="57"/>
      <c r="BW25" s="57"/>
      <c r="BX25" s="57"/>
      <c r="BY25" s="57"/>
      <c r="BZ25" s="58"/>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6"/>
      <c r="BM26" s="57"/>
      <c r="BN26" s="57"/>
      <c r="BO26" s="57"/>
      <c r="BP26" s="57"/>
      <c r="BQ26" s="57"/>
      <c r="BR26" s="57"/>
      <c r="BS26" s="57"/>
      <c r="BT26" s="57"/>
      <c r="BU26" s="57"/>
      <c r="BV26" s="57"/>
      <c r="BW26" s="57"/>
      <c r="BX26" s="57"/>
      <c r="BY26" s="57"/>
      <c r="BZ26" s="58"/>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6"/>
      <c r="BM27" s="57"/>
      <c r="BN27" s="57"/>
      <c r="BO27" s="57"/>
      <c r="BP27" s="57"/>
      <c r="BQ27" s="57"/>
      <c r="BR27" s="57"/>
      <c r="BS27" s="57"/>
      <c r="BT27" s="57"/>
      <c r="BU27" s="57"/>
      <c r="BV27" s="57"/>
      <c r="BW27" s="57"/>
      <c r="BX27" s="57"/>
      <c r="BY27" s="57"/>
      <c r="BZ27" s="58"/>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6"/>
      <c r="BM28" s="57"/>
      <c r="BN28" s="57"/>
      <c r="BO28" s="57"/>
      <c r="BP28" s="57"/>
      <c r="BQ28" s="57"/>
      <c r="BR28" s="57"/>
      <c r="BS28" s="57"/>
      <c r="BT28" s="57"/>
      <c r="BU28" s="57"/>
      <c r="BV28" s="57"/>
      <c r="BW28" s="57"/>
      <c r="BX28" s="57"/>
      <c r="BY28" s="57"/>
      <c r="BZ28" s="58"/>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6"/>
      <c r="BM29" s="57"/>
      <c r="BN29" s="57"/>
      <c r="BO29" s="57"/>
      <c r="BP29" s="57"/>
      <c r="BQ29" s="57"/>
      <c r="BR29" s="57"/>
      <c r="BS29" s="57"/>
      <c r="BT29" s="57"/>
      <c r="BU29" s="57"/>
      <c r="BV29" s="57"/>
      <c r="BW29" s="57"/>
      <c r="BX29" s="57"/>
      <c r="BY29" s="57"/>
      <c r="BZ29" s="58"/>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6"/>
      <c r="BM30" s="57"/>
      <c r="BN30" s="57"/>
      <c r="BO30" s="57"/>
      <c r="BP30" s="57"/>
      <c r="BQ30" s="57"/>
      <c r="BR30" s="57"/>
      <c r="BS30" s="57"/>
      <c r="BT30" s="57"/>
      <c r="BU30" s="57"/>
      <c r="BV30" s="57"/>
      <c r="BW30" s="57"/>
      <c r="BX30" s="57"/>
      <c r="BY30" s="57"/>
      <c r="BZ30" s="58"/>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6"/>
      <c r="BM31" s="57"/>
      <c r="BN31" s="57"/>
      <c r="BO31" s="57"/>
      <c r="BP31" s="57"/>
      <c r="BQ31" s="57"/>
      <c r="BR31" s="57"/>
      <c r="BS31" s="57"/>
      <c r="BT31" s="57"/>
      <c r="BU31" s="57"/>
      <c r="BV31" s="57"/>
      <c r="BW31" s="57"/>
      <c r="BX31" s="57"/>
      <c r="BY31" s="57"/>
      <c r="BZ31" s="58"/>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6"/>
      <c r="BM32" s="57"/>
      <c r="BN32" s="57"/>
      <c r="BO32" s="57"/>
      <c r="BP32" s="57"/>
      <c r="BQ32" s="57"/>
      <c r="BR32" s="57"/>
      <c r="BS32" s="57"/>
      <c r="BT32" s="57"/>
      <c r="BU32" s="57"/>
      <c r="BV32" s="57"/>
      <c r="BW32" s="57"/>
      <c r="BX32" s="57"/>
      <c r="BY32" s="57"/>
      <c r="BZ32" s="58"/>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6"/>
      <c r="BM33" s="57"/>
      <c r="BN33" s="57"/>
      <c r="BO33" s="57"/>
      <c r="BP33" s="57"/>
      <c r="BQ33" s="57"/>
      <c r="BR33" s="57"/>
      <c r="BS33" s="57"/>
      <c r="BT33" s="57"/>
      <c r="BU33" s="57"/>
      <c r="BV33" s="57"/>
      <c r="BW33" s="57"/>
      <c r="BX33" s="57"/>
      <c r="BY33" s="57"/>
      <c r="BZ33" s="58"/>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6"/>
      <c r="BM34" s="57"/>
      <c r="BN34" s="57"/>
      <c r="BO34" s="57"/>
      <c r="BP34" s="57"/>
      <c r="BQ34" s="57"/>
      <c r="BR34" s="57"/>
      <c r="BS34" s="57"/>
      <c r="BT34" s="57"/>
      <c r="BU34" s="57"/>
      <c r="BV34" s="57"/>
      <c r="BW34" s="57"/>
      <c r="BX34" s="57"/>
      <c r="BY34" s="57"/>
      <c r="BZ34" s="58"/>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6"/>
      <c r="BM35" s="57"/>
      <c r="BN35" s="57"/>
      <c r="BO35" s="57"/>
      <c r="BP35" s="57"/>
      <c r="BQ35" s="57"/>
      <c r="BR35" s="57"/>
      <c r="BS35" s="57"/>
      <c r="BT35" s="57"/>
      <c r="BU35" s="57"/>
      <c r="BV35" s="57"/>
      <c r="BW35" s="57"/>
      <c r="BX35" s="57"/>
      <c r="BY35" s="57"/>
      <c r="BZ35" s="58"/>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6"/>
      <c r="BM36" s="57"/>
      <c r="BN36" s="57"/>
      <c r="BO36" s="57"/>
      <c r="BP36" s="57"/>
      <c r="BQ36" s="57"/>
      <c r="BR36" s="57"/>
      <c r="BS36" s="57"/>
      <c r="BT36" s="57"/>
      <c r="BU36" s="57"/>
      <c r="BV36" s="57"/>
      <c r="BW36" s="57"/>
      <c r="BX36" s="57"/>
      <c r="BY36" s="57"/>
      <c r="BZ36" s="58"/>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6"/>
      <c r="BM37" s="57"/>
      <c r="BN37" s="57"/>
      <c r="BO37" s="57"/>
      <c r="BP37" s="57"/>
      <c r="BQ37" s="57"/>
      <c r="BR37" s="57"/>
      <c r="BS37" s="57"/>
      <c r="BT37" s="57"/>
      <c r="BU37" s="57"/>
      <c r="BV37" s="57"/>
      <c r="BW37" s="57"/>
      <c r="BX37" s="57"/>
      <c r="BY37" s="57"/>
      <c r="BZ37" s="58"/>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6"/>
      <c r="BM38" s="57"/>
      <c r="BN38" s="57"/>
      <c r="BO38" s="57"/>
      <c r="BP38" s="57"/>
      <c r="BQ38" s="57"/>
      <c r="BR38" s="57"/>
      <c r="BS38" s="57"/>
      <c r="BT38" s="57"/>
      <c r="BU38" s="57"/>
      <c r="BV38" s="57"/>
      <c r="BW38" s="57"/>
      <c r="BX38" s="57"/>
      <c r="BY38" s="57"/>
      <c r="BZ38" s="58"/>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6"/>
      <c r="BM39" s="57"/>
      <c r="BN39" s="57"/>
      <c r="BO39" s="57"/>
      <c r="BP39" s="57"/>
      <c r="BQ39" s="57"/>
      <c r="BR39" s="57"/>
      <c r="BS39" s="57"/>
      <c r="BT39" s="57"/>
      <c r="BU39" s="57"/>
      <c r="BV39" s="57"/>
      <c r="BW39" s="57"/>
      <c r="BX39" s="57"/>
      <c r="BY39" s="57"/>
      <c r="BZ39" s="58"/>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6"/>
      <c r="BM40" s="57"/>
      <c r="BN40" s="57"/>
      <c r="BO40" s="57"/>
      <c r="BP40" s="57"/>
      <c r="BQ40" s="57"/>
      <c r="BR40" s="57"/>
      <c r="BS40" s="57"/>
      <c r="BT40" s="57"/>
      <c r="BU40" s="57"/>
      <c r="BV40" s="57"/>
      <c r="BW40" s="57"/>
      <c r="BX40" s="57"/>
      <c r="BY40" s="57"/>
      <c r="BZ40" s="58"/>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6"/>
      <c r="BM41" s="57"/>
      <c r="BN41" s="57"/>
      <c r="BO41" s="57"/>
      <c r="BP41" s="57"/>
      <c r="BQ41" s="57"/>
      <c r="BR41" s="57"/>
      <c r="BS41" s="57"/>
      <c r="BT41" s="57"/>
      <c r="BU41" s="57"/>
      <c r="BV41" s="57"/>
      <c r="BW41" s="57"/>
      <c r="BX41" s="57"/>
      <c r="BY41" s="57"/>
      <c r="BZ41" s="58"/>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6"/>
      <c r="BM42" s="57"/>
      <c r="BN42" s="57"/>
      <c r="BO42" s="57"/>
      <c r="BP42" s="57"/>
      <c r="BQ42" s="57"/>
      <c r="BR42" s="57"/>
      <c r="BS42" s="57"/>
      <c r="BT42" s="57"/>
      <c r="BU42" s="57"/>
      <c r="BV42" s="57"/>
      <c r="BW42" s="57"/>
      <c r="BX42" s="57"/>
      <c r="BY42" s="57"/>
      <c r="BZ42" s="58"/>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6"/>
      <c r="BM43" s="57"/>
      <c r="BN43" s="57"/>
      <c r="BO43" s="57"/>
      <c r="BP43" s="57"/>
      <c r="BQ43" s="57"/>
      <c r="BR43" s="57"/>
      <c r="BS43" s="57"/>
      <c r="BT43" s="57"/>
      <c r="BU43" s="57"/>
      <c r="BV43" s="57"/>
      <c r="BW43" s="57"/>
      <c r="BX43" s="57"/>
      <c r="BY43" s="57"/>
      <c r="BZ43" s="58"/>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6"/>
      <c r="BM44" s="57"/>
      <c r="BN44" s="57"/>
      <c r="BO44" s="57"/>
      <c r="BP44" s="57"/>
      <c r="BQ44" s="57"/>
      <c r="BR44" s="57"/>
      <c r="BS44" s="57"/>
      <c r="BT44" s="57"/>
      <c r="BU44" s="57"/>
      <c r="BV44" s="57"/>
      <c r="BW44" s="57"/>
      <c r="BX44" s="57"/>
      <c r="BY44" s="57"/>
      <c r="BZ44" s="58"/>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110</v>
      </c>
      <c r="BM47" s="57"/>
      <c r="BN47" s="57"/>
      <c r="BO47" s="57"/>
      <c r="BP47" s="57"/>
      <c r="BQ47" s="57"/>
      <c r="BR47" s="57"/>
      <c r="BS47" s="57"/>
      <c r="BT47" s="57"/>
      <c r="BU47" s="57"/>
      <c r="BV47" s="57"/>
      <c r="BW47" s="57"/>
      <c r="BX47" s="57"/>
      <c r="BY47" s="57"/>
      <c r="BZ47" s="58"/>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15">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5" customHeight="1" x14ac:dyDescent="0.15">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111</v>
      </c>
      <c r="BM66" s="57"/>
      <c r="BN66" s="57"/>
      <c r="BO66" s="57"/>
      <c r="BP66" s="57"/>
      <c r="BQ66" s="57"/>
      <c r="BR66" s="57"/>
      <c r="BS66" s="57"/>
      <c r="BT66" s="57"/>
      <c r="BU66" s="57"/>
      <c r="BV66" s="57"/>
      <c r="BW66" s="57"/>
      <c r="BX66" s="57"/>
      <c r="BY66" s="57"/>
      <c r="BZ66" s="58"/>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S1hFCvNz1Zy14etmCKTVyTJ71JxWaJKcZWTrNFN8b2yYtbvI5iV/TgGTeXxp9SsRUhc/NEeYZStcWWbUf8RV5g==" saltValue="gUBJXnGbaPy9uW1JBYfrRg=="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78891</v>
      </c>
      <c r="D6" s="20">
        <f t="shared" si="3"/>
        <v>46</v>
      </c>
      <c r="E6" s="20">
        <f t="shared" si="3"/>
        <v>1</v>
      </c>
      <c r="F6" s="20">
        <f t="shared" si="3"/>
        <v>0</v>
      </c>
      <c r="G6" s="20">
        <f t="shared" si="3"/>
        <v>1</v>
      </c>
      <c r="H6" s="20" t="str">
        <f t="shared" si="3"/>
        <v>福島県　相馬地方広域水道企業団</v>
      </c>
      <c r="I6" s="20" t="str">
        <f t="shared" si="3"/>
        <v>法適用</v>
      </c>
      <c r="J6" s="20" t="str">
        <f t="shared" si="3"/>
        <v>水道事業</v>
      </c>
      <c r="K6" s="20" t="str">
        <f t="shared" si="3"/>
        <v>末端給水事業</v>
      </c>
      <c r="L6" s="20" t="str">
        <f t="shared" si="3"/>
        <v>A5</v>
      </c>
      <c r="M6" s="20" t="str">
        <f t="shared" si="3"/>
        <v>自治体職員 民間企業出身 その他</v>
      </c>
      <c r="N6" s="21" t="str">
        <f t="shared" si="3"/>
        <v>-</v>
      </c>
      <c r="O6" s="21">
        <f t="shared" si="3"/>
        <v>95.16</v>
      </c>
      <c r="P6" s="21">
        <f t="shared" si="3"/>
        <v>97.95</v>
      </c>
      <c r="Q6" s="21">
        <f t="shared" si="3"/>
        <v>3344</v>
      </c>
      <c r="R6" s="21" t="str">
        <f t="shared" si="3"/>
        <v>-</v>
      </c>
      <c r="S6" s="21" t="str">
        <f t="shared" si="3"/>
        <v>-</v>
      </c>
      <c r="T6" s="21" t="str">
        <f t="shared" si="3"/>
        <v>-</v>
      </c>
      <c r="U6" s="21">
        <f t="shared" si="3"/>
        <v>47957</v>
      </c>
      <c r="V6" s="21">
        <f t="shared" si="3"/>
        <v>204.14</v>
      </c>
      <c r="W6" s="21">
        <f t="shared" si="3"/>
        <v>234.92</v>
      </c>
      <c r="X6" s="22">
        <f>IF(X7="",NA(),X7)</f>
        <v>120.05</v>
      </c>
      <c r="Y6" s="22">
        <f t="shared" ref="Y6:AG6" si="4">IF(Y7="",NA(),Y7)</f>
        <v>114.56</v>
      </c>
      <c r="Z6" s="22">
        <f t="shared" si="4"/>
        <v>110.51</v>
      </c>
      <c r="AA6" s="22">
        <f t="shared" si="4"/>
        <v>110.6</v>
      </c>
      <c r="AB6" s="22">
        <f t="shared" si="4"/>
        <v>106.77</v>
      </c>
      <c r="AC6" s="22">
        <f t="shared" si="4"/>
        <v>110.91</v>
      </c>
      <c r="AD6" s="22">
        <f t="shared" si="4"/>
        <v>109.23</v>
      </c>
      <c r="AE6" s="22">
        <f t="shared" si="4"/>
        <v>108.04</v>
      </c>
      <c r="AF6" s="22">
        <f t="shared" si="4"/>
        <v>107.49</v>
      </c>
      <c r="AG6" s="22">
        <f t="shared" si="4"/>
        <v>107.15</v>
      </c>
      <c r="AH6" s="21" t="str">
        <f>IF(AH7="","",IF(AH7="-","【-】","【"&amp;SUBSTITUTE(TEXT(AH7,"#,##0.00"),"-","△")&amp;"】"))</f>
        <v>【107.26】</v>
      </c>
      <c r="AI6" s="21">
        <f>IF(AI7="",NA(),AI7)</f>
        <v>0</v>
      </c>
      <c r="AJ6" s="21">
        <f t="shared" ref="AJ6:AR6" si="5">IF(AJ7="",NA(),AJ7)</f>
        <v>0</v>
      </c>
      <c r="AK6" s="21">
        <f t="shared" si="5"/>
        <v>0</v>
      </c>
      <c r="AL6" s="21">
        <f t="shared" si="5"/>
        <v>0</v>
      </c>
      <c r="AM6" s="21">
        <f t="shared" si="5"/>
        <v>0</v>
      </c>
      <c r="AN6" s="22">
        <f t="shared" si="5"/>
        <v>0.92</v>
      </c>
      <c r="AO6" s="22">
        <f t="shared" si="5"/>
        <v>4.6900000000000004</v>
      </c>
      <c r="AP6" s="22">
        <f t="shared" si="5"/>
        <v>4.72</v>
      </c>
      <c r="AQ6" s="22">
        <f t="shared" si="5"/>
        <v>5.76</v>
      </c>
      <c r="AR6" s="22">
        <f t="shared" si="5"/>
        <v>4.74</v>
      </c>
      <c r="AS6" s="21" t="str">
        <f>IF(AS7="","",IF(AS7="-","【-】","【"&amp;SUBSTITUTE(TEXT(AS7,"#,##0.00"),"-","△")&amp;"】"))</f>
        <v>【1.61】</v>
      </c>
      <c r="AT6" s="22">
        <f>IF(AT7="",NA(),AT7)</f>
        <v>734.82</v>
      </c>
      <c r="AU6" s="22">
        <f t="shared" ref="AU6:BC6" si="6">IF(AU7="",NA(),AU7)</f>
        <v>708.82</v>
      </c>
      <c r="AV6" s="22">
        <f t="shared" si="6"/>
        <v>750.17</v>
      </c>
      <c r="AW6" s="22">
        <f t="shared" si="6"/>
        <v>852.68</v>
      </c>
      <c r="AX6" s="22">
        <f t="shared" si="6"/>
        <v>803.68</v>
      </c>
      <c r="AY6" s="22">
        <f t="shared" si="6"/>
        <v>350.79</v>
      </c>
      <c r="AZ6" s="22">
        <f t="shared" si="6"/>
        <v>338.02</v>
      </c>
      <c r="BA6" s="22">
        <f t="shared" si="6"/>
        <v>345.94</v>
      </c>
      <c r="BB6" s="22">
        <f t="shared" si="6"/>
        <v>329.7</v>
      </c>
      <c r="BC6" s="22">
        <f t="shared" si="6"/>
        <v>319.99</v>
      </c>
      <c r="BD6" s="21" t="str">
        <f>IF(BD7="","",IF(BD7="-","【-】","【"&amp;SUBSTITUTE(TEXT(BD7,"#,##0.00"),"-","△")&amp;"】"))</f>
        <v>【239.69】</v>
      </c>
      <c r="BE6" s="22">
        <f>IF(BE7="",NA(),BE7)</f>
        <v>156.13</v>
      </c>
      <c r="BF6" s="22">
        <f t="shared" ref="BF6:BN6" si="7">IF(BF7="",NA(),BF7)</f>
        <v>133.62</v>
      </c>
      <c r="BG6" s="22">
        <f t="shared" si="7"/>
        <v>109.19</v>
      </c>
      <c r="BH6" s="22">
        <f t="shared" si="7"/>
        <v>83.81</v>
      </c>
      <c r="BI6" s="22">
        <f t="shared" si="7"/>
        <v>61.87</v>
      </c>
      <c r="BJ6" s="22">
        <f t="shared" si="7"/>
        <v>322.92</v>
      </c>
      <c r="BK6" s="22">
        <f t="shared" si="7"/>
        <v>379.91</v>
      </c>
      <c r="BL6" s="22">
        <f t="shared" si="7"/>
        <v>386.61</v>
      </c>
      <c r="BM6" s="22">
        <f t="shared" si="7"/>
        <v>381.56</v>
      </c>
      <c r="BN6" s="22">
        <f t="shared" si="7"/>
        <v>365.55</v>
      </c>
      <c r="BO6" s="21" t="str">
        <f>IF(BO7="","",IF(BO7="-","【-】","【"&amp;SUBSTITUTE(TEXT(BO7,"#,##0.00"),"-","△")&amp;"】"))</f>
        <v>【264.86】</v>
      </c>
      <c r="BP6" s="22">
        <f>IF(BP7="",NA(),BP7)</f>
        <v>115.89</v>
      </c>
      <c r="BQ6" s="22">
        <f t="shared" ref="BQ6:BY6" si="8">IF(BQ7="",NA(),BQ7)</f>
        <v>110.95</v>
      </c>
      <c r="BR6" s="22">
        <f t="shared" si="8"/>
        <v>103.63</v>
      </c>
      <c r="BS6" s="22">
        <f t="shared" si="8"/>
        <v>104.4</v>
      </c>
      <c r="BT6" s="22">
        <f t="shared" si="8"/>
        <v>98.44</v>
      </c>
      <c r="BU6" s="22">
        <f t="shared" si="8"/>
        <v>100.85</v>
      </c>
      <c r="BV6" s="22">
        <f t="shared" si="8"/>
        <v>98.3</v>
      </c>
      <c r="BW6" s="22">
        <f t="shared" si="8"/>
        <v>93.82</v>
      </c>
      <c r="BX6" s="22">
        <f t="shared" si="8"/>
        <v>95.04</v>
      </c>
      <c r="BY6" s="22">
        <f t="shared" si="8"/>
        <v>95.42</v>
      </c>
      <c r="BZ6" s="21" t="str">
        <f>IF(BZ7="","",IF(BZ7="-","【-】","【"&amp;SUBSTITUTE(TEXT(BZ7,"#,##0.00"),"-","△")&amp;"】"))</f>
        <v>【97.59】</v>
      </c>
      <c r="CA6" s="22">
        <f>IF(CA7="",NA(),CA7)</f>
        <v>158.38</v>
      </c>
      <c r="CB6" s="22">
        <f t="shared" ref="CB6:CJ6" si="9">IF(CB7="",NA(),CB7)</f>
        <v>164.73</v>
      </c>
      <c r="CC6" s="22">
        <f t="shared" si="9"/>
        <v>177.02</v>
      </c>
      <c r="CD6" s="22">
        <f t="shared" si="9"/>
        <v>176.09</v>
      </c>
      <c r="CE6" s="22">
        <f t="shared" si="9"/>
        <v>186.76</v>
      </c>
      <c r="CF6" s="22">
        <f t="shared" si="9"/>
        <v>167.1</v>
      </c>
      <c r="CG6" s="22">
        <f t="shared" si="9"/>
        <v>173.7</v>
      </c>
      <c r="CH6" s="22">
        <f t="shared" si="9"/>
        <v>178.94</v>
      </c>
      <c r="CI6" s="22">
        <f t="shared" si="9"/>
        <v>180.19</v>
      </c>
      <c r="CJ6" s="22">
        <f t="shared" si="9"/>
        <v>184.25</v>
      </c>
      <c r="CK6" s="21" t="str">
        <f>IF(CK7="","",IF(CK7="-","【-】","【"&amp;SUBSTITUTE(TEXT(CK7,"#,##0.00"),"-","△")&amp;"】"))</f>
        <v>【181.66】</v>
      </c>
      <c r="CL6" s="22">
        <f>IF(CL7="",NA(),CL7)</f>
        <v>53.25</v>
      </c>
      <c r="CM6" s="22">
        <f t="shared" ref="CM6:CU6" si="10">IF(CM7="",NA(),CM7)</f>
        <v>55.29</v>
      </c>
      <c r="CN6" s="22">
        <f t="shared" si="10"/>
        <v>54.31</v>
      </c>
      <c r="CO6" s="22">
        <f t="shared" si="10"/>
        <v>52.33</v>
      </c>
      <c r="CP6" s="22">
        <f t="shared" si="10"/>
        <v>42.17</v>
      </c>
      <c r="CQ6" s="22">
        <f t="shared" si="10"/>
        <v>59.91</v>
      </c>
      <c r="CR6" s="22">
        <f t="shared" si="10"/>
        <v>60.34</v>
      </c>
      <c r="CS6" s="22">
        <f t="shared" si="10"/>
        <v>59.54</v>
      </c>
      <c r="CT6" s="22">
        <f t="shared" si="10"/>
        <v>59.26</v>
      </c>
      <c r="CU6" s="22">
        <f t="shared" si="10"/>
        <v>60.44</v>
      </c>
      <c r="CV6" s="21" t="str">
        <f>IF(CV7="","",IF(CV7="-","【-】","【"&amp;SUBSTITUTE(TEXT(CV7,"#,##0.00"),"-","△")&amp;"】"))</f>
        <v>【60.21】</v>
      </c>
      <c r="CW6" s="22">
        <f>IF(CW7="",NA(),CW7)</f>
        <v>82.43</v>
      </c>
      <c r="CX6" s="22">
        <f t="shared" ref="CX6:DF6" si="11">IF(CX7="",NA(),CX7)</f>
        <v>81.069999999999993</v>
      </c>
      <c r="CY6" s="22">
        <f t="shared" si="11"/>
        <v>81.09</v>
      </c>
      <c r="CZ6" s="22">
        <f t="shared" si="11"/>
        <v>82.36</v>
      </c>
      <c r="DA6" s="22">
        <f t="shared" si="11"/>
        <v>79.17</v>
      </c>
      <c r="DB6" s="22">
        <f t="shared" si="11"/>
        <v>87.26</v>
      </c>
      <c r="DC6" s="22">
        <f t="shared" si="11"/>
        <v>84.19</v>
      </c>
      <c r="DD6" s="22">
        <f t="shared" si="11"/>
        <v>83.93</v>
      </c>
      <c r="DE6" s="22">
        <f t="shared" si="11"/>
        <v>83.84</v>
      </c>
      <c r="DF6" s="22">
        <f t="shared" si="11"/>
        <v>83.39</v>
      </c>
      <c r="DG6" s="21" t="str">
        <f>IF(DG7="","",IF(DG7="-","【-】","【"&amp;SUBSTITUTE(TEXT(DG7,"#,##0.00"),"-","△")&amp;"】"))</f>
        <v>【89.21】</v>
      </c>
      <c r="DH6" s="22">
        <f>IF(DH7="",NA(),DH7)</f>
        <v>57.29</v>
      </c>
      <c r="DI6" s="22">
        <f t="shared" ref="DI6:DQ6" si="12">IF(DI7="",NA(),DI7)</f>
        <v>56.65</v>
      </c>
      <c r="DJ6" s="22">
        <f t="shared" si="12"/>
        <v>58.08</v>
      </c>
      <c r="DK6" s="22">
        <f t="shared" si="12"/>
        <v>58.73</v>
      </c>
      <c r="DL6" s="22">
        <f t="shared" si="12"/>
        <v>60.41</v>
      </c>
      <c r="DM6" s="22">
        <f t="shared" si="12"/>
        <v>49.2</v>
      </c>
      <c r="DN6" s="22">
        <f t="shared" si="12"/>
        <v>49.96</v>
      </c>
      <c r="DO6" s="22">
        <f t="shared" si="12"/>
        <v>50.82</v>
      </c>
      <c r="DP6" s="22">
        <f t="shared" si="12"/>
        <v>51.82</v>
      </c>
      <c r="DQ6" s="22">
        <f t="shared" si="12"/>
        <v>52.53</v>
      </c>
      <c r="DR6" s="21" t="str">
        <f>IF(DR7="","",IF(DR7="-","【-】","【"&amp;SUBSTITUTE(TEXT(DR7,"#,##0.00"),"-","△")&amp;"】"))</f>
        <v>【52.41】</v>
      </c>
      <c r="DS6" s="22">
        <f>IF(DS7="",NA(),DS7)</f>
        <v>12.73</v>
      </c>
      <c r="DT6" s="22">
        <f t="shared" ref="DT6:EB6" si="13">IF(DT7="",NA(),DT7)</f>
        <v>14.92</v>
      </c>
      <c r="DU6" s="22">
        <f t="shared" si="13"/>
        <v>27.74</v>
      </c>
      <c r="DV6" s="22">
        <f t="shared" si="13"/>
        <v>29.08</v>
      </c>
      <c r="DW6" s="22">
        <f t="shared" si="13"/>
        <v>29.95</v>
      </c>
      <c r="DX6" s="22">
        <f t="shared" si="13"/>
        <v>18.329999999999998</v>
      </c>
      <c r="DY6" s="22">
        <f t="shared" si="13"/>
        <v>19.32</v>
      </c>
      <c r="DZ6" s="22">
        <f t="shared" si="13"/>
        <v>21.16</v>
      </c>
      <c r="EA6" s="22">
        <f t="shared" si="13"/>
        <v>22.72</v>
      </c>
      <c r="EB6" s="22">
        <f t="shared" si="13"/>
        <v>24.16</v>
      </c>
      <c r="EC6" s="21" t="str">
        <f>IF(EC7="","",IF(EC7="-","【-】","【"&amp;SUBSTITUTE(TEXT(EC7,"#,##0.00"),"-","△")&amp;"】"))</f>
        <v>【26.78】</v>
      </c>
      <c r="ED6" s="22">
        <f>IF(ED7="",NA(),ED7)</f>
        <v>0.34</v>
      </c>
      <c r="EE6" s="22">
        <f t="shared" ref="EE6:EM6" si="14">IF(EE7="",NA(),EE7)</f>
        <v>0.8</v>
      </c>
      <c r="EF6" s="22">
        <f t="shared" si="14"/>
        <v>0.28000000000000003</v>
      </c>
      <c r="EG6" s="22">
        <f t="shared" si="14"/>
        <v>0.3</v>
      </c>
      <c r="EH6" s="22">
        <f t="shared" si="14"/>
        <v>0.26</v>
      </c>
      <c r="EI6" s="22">
        <f t="shared" si="14"/>
        <v>0.6</v>
      </c>
      <c r="EJ6" s="22">
        <f t="shared" si="14"/>
        <v>0.52</v>
      </c>
      <c r="EK6" s="22">
        <f t="shared" si="14"/>
        <v>0.48</v>
      </c>
      <c r="EL6" s="22">
        <f t="shared" si="14"/>
        <v>0.48</v>
      </c>
      <c r="EM6" s="22">
        <f t="shared" si="14"/>
        <v>0.46</v>
      </c>
      <c r="EN6" s="21" t="str">
        <f>IF(EN7="","",IF(EN7="-","【-】","【"&amp;SUBSTITUTE(TEXT(EN7,"#,##0.00"),"-","△")&amp;"】"))</f>
        <v>【0.59】</v>
      </c>
    </row>
    <row r="7" spans="1:144" s="23" customFormat="1" x14ac:dyDescent="0.15">
      <c r="A7" s="15"/>
      <c r="B7" s="24">
        <v>2024</v>
      </c>
      <c r="C7" s="24">
        <v>78891</v>
      </c>
      <c r="D7" s="24">
        <v>46</v>
      </c>
      <c r="E7" s="24">
        <v>1</v>
      </c>
      <c r="F7" s="24">
        <v>0</v>
      </c>
      <c r="G7" s="24">
        <v>1</v>
      </c>
      <c r="H7" s="24" t="s">
        <v>93</v>
      </c>
      <c r="I7" s="24" t="s">
        <v>94</v>
      </c>
      <c r="J7" s="24" t="s">
        <v>95</v>
      </c>
      <c r="K7" s="24" t="s">
        <v>96</v>
      </c>
      <c r="L7" s="24" t="s">
        <v>97</v>
      </c>
      <c r="M7" s="24" t="s">
        <v>98</v>
      </c>
      <c r="N7" s="25" t="s">
        <v>99</v>
      </c>
      <c r="O7" s="25">
        <v>95.16</v>
      </c>
      <c r="P7" s="25">
        <v>97.95</v>
      </c>
      <c r="Q7" s="25">
        <v>3344</v>
      </c>
      <c r="R7" s="25" t="s">
        <v>99</v>
      </c>
      <c r="S7" s="25" t="s">
        <v>99</v>
      </c>
      <c r="T7" s="25" t="s">
        <v>99</v>
      </c>
      <c r="U7" s="25">
        <v>47957</v>
      </c>
      <c r="V7" s="25">
        <v>204.14</v>
      </c>
      <c r="W7" s="25">
        <v>234.92</v>
      </c>
      <c r="X7" s="25">
        <v>120.05</v>
      </c>
      <c r="Y7" s="25">
        <v>114.56</v>
      </c>
      <c r="Z7" s="25">
        <v>110.51</v>
      </c>
      <c r="AA7" s="25">
        <v>110.6</v>
      </c>
      <c r="AB7" s="25">
        <v>106.77</v>
      </c>
      <c r="AC7" s="25">
        <v>110.91</v>
      </c>
      <c r="AD7" s="25">
        <v>109.23</v>
      </c>
      <c r="AE7" s="25">
        <v>108.04</v>
      </c>
      <c r="AF7" s="25">
        <v>107.49</v>
      </c>
      <c r="AG7" s="25">
        <v>107.15</v>
      </c>
      <c r="AH7" s="25">
        <v>107.26</v>
      </c>
      <c r="AI7" s="25">
        <v>0</v>
      </c>
      <c r="AJ7" s="25">
        <v>0</v>
      </c>
      <c r="AK7" s="25">
        <v>0</v>
      </c>
      <c r="AL7" s="25">
        <v>0</v>
      </c>
      <c r="AM7" s="25">
        <v>0</v>
      </c>
      <c r="AN7" s="25">
        <v>0.92</v>
      </c>
      <c r="AO7" s="25">
        <v>4.6900000000000004</v>
      </c>
      <c r="AP7" s="25">
        <v>4.72</v>
      </c>
      <c r="AQ7" s="25">
        <v>5.76</v>
      </c>
      <c r="AR7" s="25">
        <v>4.74</v>
      </c>
      <c r="AS7" s="25">
        <v>1.61</v>
      </c>
      <c r="AT7" s="25">
        <v>734.82</v>
      </c>
      <c r="AU7" s="25">
        <v>708.82</v>
      </c>
      <c r="AV7" s="25">
        <v>750.17</v>
      </c>
      <c r="AW7" s="25">
        <v>852.68</v>
      </c>
      <c r="AX7" s="25">
        <v>803.68</v>
      </c>
      <c r="AY7" s="25">
        <v>350.79</v>
      </c>
      <c r="AZ7" s="25">
        <v>338.02</v>
      </c>
      <c r="BA7" s="25">
        <v>345.94</v>
      </c>
      <c r="BB7" s="25">
        <v>329.7</v>
      </c>
      <c r="BC7" s="25">
        <v>319.99</v>
      </c>
      <c r="BD7" s="25">
        <v>239.69</v>
      </c>
      <c r="BE7" s="25">
        <v>156.13</v>
      </c>
      <c r="BF7" s="25">
        <v>133.62</v>
      </c>
      <c r="BG7" s="25">
        <v>109.19</v>
      </c>
      <c r="BH7" s="25">
        <v>83.81</v>
      </c>
      <c r="BI7" s="25">
        <v>61.87</v>
      </c>
      <c r="BJ7" s="25">
        <v>322.92</v>
      </c>
      <c r="BK7" s="25">
        <v>379.91</v>
      </c>
      <c r="BL7" s="25">
        <v>386.61</v>
      </c>
      <c r="BM7" s="25">
        <v>381.56</v>
      </c>
      <c r="BN7" s="25">
        <v>365.55</v>
      </c>
      <c r="BO7" s="25">
        <v>264.86</v>
      </c>
      <c r="BP7" s="25">
        <v>115.89</v>
      </c>
      <c r="BQ7" s="25">
        <v>110.95</v>
      </c>
      <c r="BR7" s="25">
        <v>103.63</v>
      </c>
      <c r="BS7" s="25">
        <v>104.4</v>
      </c>
      <c r="BT7" s="25">
        <v>98.44</v>
      </c>
      <c r="BU7" s="25">
        <v>100.85</v>
      </c>
      <c r="BV7" s="25">
        <v>98.3</v>
      </c>
      <c r="BW7" s="25">
        <v>93.82</v>
      </c>
      <c r="BX7" s="25">
        <v>95.04</v>
      </c>
      <c r="BY7" s="25">
        <v>95.42</v>
      </c>
      <c r="BZ7" s="25">
        <v>97.59</v>
      </c>
      <c r="CA7" s="25">
        <v>158.38</v>
      </c>
      <c r="CB7" s="25">
        <v>164.73</v>
      </c>
      <c r="CC7" s="25">
        <v>177.02</v>
      </c>
      <c r="CD7" s="25">
        <v>176.09</v>
      </c>
      <c r="CE7" s="25">
        <v>186.76</v>
      </c>
      <c r="CF7" s="25">
        <v>167.1</v>
      </c>
      <c r="CG7" s="25">
        <v>173.7</v>
      </c>
      <c r="CH7" s="25">
        <v>178.94</v>
      </c>
      <c r="CI7" s="25">
        <v>180.19</v>
      </c>
      <c r="CJ7" s="25">
        <v>184.25</v>
      </c>
      <c r="CK7" s="25">
        <v>181.66</v>
      </c>
      <c r="CL7" s="25">
        <v>53.25</v>
      </c>
      <c r="CM7" s="25">
        <v>55.29</v>
      </c>
      <c r="CN7" s="25">
        <v>54.31</v>
      </c>
      <c r="CO7" s="25">
        <v>52.33</v>
      </c>
      <c r="CP7" s="25">
        <v>42.17</v>
      </c>
      <c r="CQ7" s="25">
        <v>59.91</v>
      </c>
      <c r="CR7" s="25">
        <v>60.34</v>
      </c>
      <c r="CS7" s="25">
        <v>59.54</v>
      </c>
      <c r="CT7" s="25">
        <v>59.26</v>
      </c>
      <c r="CU7" s="25">
        <v>60.44</v>
      </c>
      <c r="CV7" s="25">
        <v>60.21</v>
      </c>
      <c r="CW7" s="25">
        <v>82.43</v>
      </c>
      <c r="CX7" s="25">
        <v>81.069999999999993</v>
      </c>
      <c r="CY7" s="25">
        <v>81.09</v>
      </c>
      <c r="CZ7" s="25">
        <v>82.36</v>
      </c>
      <c r="DA7" s="25">
        <v>79.17</v>
      </c>
      <c r="DB7" s="25">
        <v>87.26</v>
      </c>
      <c r="DC7" s="25">
        <v>84.19</v>
      </c>
      <c r="DD7" s="25">
        <v>83.93</v>
      </c>
      <c r="DE7" s="25">
        <v>83.84</v>
      </c>
      <c r="DF7" s="25">
        <v>83.39</v>
      </c>
      <c r="DG7" s="25">
        <v>89.21</v>
      </c>
      <c r="DH7" s="25">
        <v>57.29</v>
      </c>
      <c r="DI7" s="25">
        <v>56.65</v>
      </c>
      <c r="DJ7" s="25">
        <v>58.08</v>
      </c>
      <c r="DK7" s="25">
        <v>58.73</v>
      </c>
      <c r="DL7" s="25">
        <v>60.41</v>
      </c>
      <c r="DM7" s="25">
        <v>49.2</v>
      </c>
      <c r="DN7" s="25">
        <v>49.96</v>
      </c>
      <c r="DO7" s="25">
        <v>50.82</v>
      </c>
      <c r="DP7" s="25">
        <v>51.82</v>
      </c>
      <c r="DQ7" s="25">
        <v>52.53</v>
      </c>
      <c r="DR7" s="25">
        <v>52.41</v>
      </c>
      <c r="DS7" s="25">
        <v>12.73</v>
      </c>
      <c r="DT7" s="25">
        <v>14.92</v>
      </c>
      <c r="DU7" s="25">
        <v>27.74</v>
      </c>
      <c r="DV7" s="25">
        <v>29.08</v>
      </c>
      <c r="DW7" s="25">
        <v>29.95</v>
      </c>
      <c r="DX7" s="25">
        <v>18.329999999999998</v>
      </c>
      <c r="DY7" s="25">
        <v>19.32</v>
      </c>
      <c r="DZ7" s="25">
        <v>21.16</v>
      </c>
      <c r="EA7" s="25">
        <v>22.72</v>
      </c>
      <c r="EB7" s="25">
        <v>24.16</v>
      </c>
      <c r="EC7" s="25">
        <v>26.78</v>
      </c>
      <c r="ED7" s="25">
        <v>0.34</v>
      </c>
      <c r="EE7" s="25">
        <v>0.8</v>
      </c>
      <c r="EF7" s="25">
        <v>0.28000000000000003</v>
      </c>
      <c r="EG7" s="25">
        <v>0.3</v>
      </c>
      <c r="EH7" s="25">
        <v>0.26</v>
      </c>
      <c r="EI7" s="25">
        <v>0.6</v>
      </c>
      <c r="EJ7" s="25">
        <v>0.52</v>
      </c>
      <c r="EK7" s="25">
        <v>0.48</v>
      </c>
      <c r="EL7" s="25">
        <v>0.48</v>
      </c>
      <c r="EM7" s="25">
        <v>0.46</v>
      </c>
      <c r="EN7" s="25">
        <v>0.59</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107</v>
      </c>
      <c r="D13" t="s">
        <v>107</v>
      </c>
      <c r="E13" t="s">
        <v>107</v>
      </c>
      <c r="F13" t="s">
        <v>107</v>
      </c>
      <c r="G13" t="s">
        <v>108</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