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192.168.1.3\総務課\総務係\R7　（R6をコピーしたものです。適宜整理しながら活用ください）\02.照会\福島県\市町村財政課\20260121_【県市町村財政課2_5(木)〆】公営企業に係る経営比較分析表（令和６年度決算）の分析等について（依頼）\02_回答\"/>
    </mc:Choice>
  </mc:AlternateContent>
  <xr:revisionPtr revIDLastSave="0" documentId="13_ncr:1_{8397D5E4-8B71-4F4F-8155-9FEB3AC72ECB}" xr6:coauthVersionLast="47" xr6:coauthVersionMax="47" xr10:uidLastSave="{00000000-0000-0000-0000-000000000000}"/>
  <workbookProtection workbookAlgorithmName="SHA-512" workbookHashValue="MFYTxIWmI2LztFop1zwZmf0pmurNuDTdRz9/Q6M75cjU2L0iQ4P489zCaU/zIbsYTqSvM1VCIrOrHlmxtv3QCA==" workbookSaltValue="/566PzP+XKBIRq/vI9o7y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N6" i="5"/>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I85" i="4"/>
  <c r="BB10" i="4"/>
  <c r="AT10" i="4"/>
  <c r="AL10" i="4"/>
  <c r="I10" i="4"/>
  <c r="B10" i="4"/>
  <c r="AD8" i="4"/>
  <c r="W8" i="4"/>
  <c r="B6"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<sst xmlns="http://schemas.openxmlformats.org/spreadsheetml/2006/main" count="231" uniqueCount="112">
  <si>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</si>
  <si>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</si>
  <si>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</si>
  <si>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</si>
  <si>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</si>
  <si>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</si>
  <si>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</si>
  <si>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</si>
  <si>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</si>
  <si>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</si>
  <si>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</si>
  <si>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</si>
  <si>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</si>
  <si>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</si>
  <si>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</si>
  <si>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</si>
  <si>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</si>
  <si>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</si>
  <si>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</si>
  <si>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</si>
  <si>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</si>
  <si>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</si>
  <si>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</si>
  <si>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</si>
  <si>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</si>
  <si>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</si>
  <si>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</si>
  <si>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</si>
  <si>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</si>
  <si>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</si>
  <si>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</si>
  <si>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</si>
  <si>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</si>
  <si>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</si>
  <si>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</si>
  <si>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</si>
  <si>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</si>
  <si>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</si>
  <si>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</si>
  <si>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</si>
  <si>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</si>
  <si>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</si>
  <si>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</si>
  <si>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</si>
  <si>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</si>
  <si>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</si>
  <si>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</si>
  <si>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</si>
  <si>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</si>
  <si>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</si>
  <si>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</si>
  <si>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</si>
  <si>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</si>
  <si>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</si>
  <si>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</si>
  <si>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</si>
  <si>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</si>
  <si>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</si>
  <si>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</si>
  <si>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</si>
  <si>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</si>
  <si>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</si>
  <si>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</si>
  <si>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</si>
  <si>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</si>
  <si>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</si>
  <si>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</si>
  <si>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</si>
  <si>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</si>
  <si>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</si>
  <si>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</si>
  <si>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</si>
  <si>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</si>
  <si>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</si>
  <si>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</si>
  <si>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</si>
  <si>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</si>
  <si>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</si>
  <si>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</si>
  <si>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</si>
  <si>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</si>
  <si>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</si>
  <si>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</si>
  <si>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</si>
  <si>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</si>
  <si>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</si>
  <si>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</si>
  <si>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</si>
  <si>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</si>
  <si>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</si>
  <si>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</si>
  <si>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</si>
  <si>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福島地方水道用水供給企業団</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</si>
  <si>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</si>
  <si>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</si>
  <si>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</si>
  <si>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</si>
  <si>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</si>
  <si>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</si>
  <si>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</si>
  <si>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</si>
  <si>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</si>
  <si>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</si>
  <si>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</si>
  <si>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</si>
  <si>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</si>
  <si>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</si>
  <si>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</si>
  <si>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</si>
  <si>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当企業団では、財政計画により、安定供給・経費節減を念頭に収支を均衡させることとしており、黒字となる年度については、暫定供給時からの累積欠損金に補填して、欠損金の削減に取り組んできました。
　施設が新しく、減価償却費が多いため、給水原価が高くなっておりますが、効率的な業務を行い、費用の削減に努めております。
　企業債については、繰上償還・借換等で債務の削減に取組み、順調に償還を進めております。</t>
    <rPh sb="180" eb="182">
      <t>トリク</t>
    </rPh>
    <rPh sb="184" eb="186">
      <t>ジュンチョウ</t>
    </rPh>
    <rPh sb="187" eb="189">
      <t>ショウカン</t>
    </rPh>
    <rPh sb="190" eb="191">
      <t>スス</t>
    </rPh>
    <phoneticPr fontId="4"/>
  </si>
  <si>
    <t>　当企業団の管路については耐用年数を超過している管路がないため、老朽化についての指標の表示はありません。
　施設については、電気・機械設備等の更新時期を迎えますことから、更新計画に基づき施設の長寿命化を念頭に更新を行う予定です。</t>
    <phoneticPr fontId="4"/>
  </si>
  <si>
    <t>　当企業団は本格供給開始から18年が経過したところですが、来るべき施設の更新等に備え、施設等の延命化を図るとともに、基本計画に基づき、効率的な運営を行ってまいります。</t>
    <rPh sb="58" eb="60">
      <t>キホン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</si>
</sst>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29-4B2A-9B29-B07E9B3496E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4F29-4B2A-9B29-B07E9B3496E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72.14</c:v>
                </c:pt>
                <c:pt idx="1">
                  <c:v>71.459999999999994</c:v>
                </c:pt>
                <c:pt idx="2">
                  <c:v>70.52</c:v>
                </c:pt>
                <c:pt idx="3">
                  <c:v>70.069999999999993</c:v>
                </c:pt>
                <c:pt idx="4">
                  <c:v>69.209999999999994</c:v>
                </c:pt>
              </c:numCache>
            </c:numRef>
          </c:val>
          <c:extLst>
            <c:ext xmlns:c16="http://schemas.microsoft.com/office/drawing/2014/chart" uri="{C3380CC4-5D6E-409C-BE32-E72D297353CC}">
              <c16:uniqueId val="{00000000-DFA4-4837-B403-978B7DA1419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DFA4-4837-B403-978B7DA1419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99.36</c:v>
                </c:pt>
                <c:pt idx="1">
                  <c:v>99.45</c:v>
                </c:pt>
                <c:pt idx="2">
                  <c:v>99.78</c:v>
                </c:pt>
                <c:pt idx="3">
                  <c:v>99.73</c:v>
                </c:pt>
                <c:pt idx="4">
                  <c:v>99.67</c:v>
                </c:pt>
              </c:numCache>
            </c:numRef>
          </c:val>
          <c:extLst>
            <c:ext xmlns:c16="http://schemas.microsoft.com/office/drawing/2014/chart" uri="{C3380CC4-5D6E-409C-BE32-E72D297353CC}">
              <c16:uniqueId val="{00000000-6129-4B64-8F41-9980A0F72AA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6129-4B64-8F41-9980A0F72AA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96.54</c:v>
                </c:pt>
                <c:pt idx="1">
                  <c:v>103.11</c:v>
                </c:pt>
                <c:pt idx="2">
                  <c:v>102.51</c:v>
                </c:pt>
                <c:pt idx="3">
                  <c:v>113.09</c:v>
                </c:pt>
                <c:pt idx="4">
                  <c:v>106.11</c:v>
                </c:pt>
              </c:numCache>
            </c:numRef>
          </c:val>
          <c:extLst>
            <c:ext xmlns:c16="http://schemas.microsoft.com/office/drawing/2014/chart" uri="{C3380CC4-5D6E-409C-BE32-E72D297353CC}">
              <c16:uniqueId val="{00000000-3F02-4390-8A42-5D769EC8B09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3F02-4390-8A42-5D769EC8B09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48.83</c:v>
                </c:pt>
                <c:pt idx="1">
                  <c:v>50.11</c:v>
                </c:pt>
                <c:pt idx="2">
                  <c:v>50.32</c:v>
                </c:pt>
                <c:pt idx="3">
                  <c:v>52.01</c:v>
                </c:pt>
                <c:pt idx="4">
                  <c:v>53.67</c:v>
                </c:pt>
              </c:numCache>
            </c:numRef>
          </c:val>
          <c:extLst>
            <c:ext xmlns:c16="http://schemas.microsoft.com/office/drawing/2014/chart" uri="{C3380CC4-5D6E-409C-BE32-E72D297353CC}">
              <c16:uniqueId val="{00000000-4510-4D63-B042-EDF6BEF9717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4510-4D63-B042-EDF6BEF9717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91-4F11-A588-EC2C827C6EA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5E91-4F11-A588-EC2C827C6EA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51.3</c:v>
                </c:pt>
                <c:pt idx="1">
                  <c:v>47.64</c:v>
                </c:pt>
                <c:pt idx="2">
                  <c:v>45.13</c:v>
                </c:pt>
                <c:pt idx="3">
                  <c:v>33.229999999999997</c:v>
                </c:pt>
                <c:pt idx="4">
                  <c:v>24.94</c:v>
                </c:pt>
              </c:numCache>
            </c:numRef>
          </c:val>
          <c:extLst>
            <c:ext xmlns:c16="http://schemas.microsoft.com/office/drawing/2014/chart" uri="{C3380CC4-5D6E-409C-BE32-E72D297353CC}">
              <c16:uniqueId val="{00000000-BAE2-4BFB-B048-C97C5ACE29E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BAE2-4BFB-B048-C97C5ACE29E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365.02</c:v>
                </c:pt>
                <c:pt idx="1">
                  <c:v>359.28</c:v>
                </c:pt>
                <c:pt idx="2">
                  <c:v>366.72</c:v>
                </c:pt>
                <c:pt idx="3">
                  <c:v>405.13</c:v>
                </c:pt>
                <c:pt idx="4">
                  <c:v>436.23</c:v>
                </c:pt>
              </c:numCache>
            </c:numRef>
          </c:val>
          <c:extLst>
            <c:ext xmlns:c16="http://schemas.microsoft.com/office/drawing/2014/chart" uri="{C3380CC4-5D6E-409C-BE32-E72D297353CC}">
              <c16:uniqueId val="{00000000-037E-4BB3-BA67-8C337F9D74F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037E-4BB3-BA67-8C337F9D74F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401.22</c:v>
                </c:pt>
                <c:pt idx="1">
                  <c:v>357.13</c:v>
                </c:pt>
                <c:pt idx="2">
                  <c:v>313.13</c:v>
                </c:pt>
                <c:pt idx="3">
                  <c:v>268.44</c:v>
                </c:pt>
                <c:pt idx="4">
                  <c:v>227.6</c:v>
                </c:pt>
              </c:numCache>
            </c:numRef>
          </c:val>
          <c:extLst>
            <c:ext xmlns:c16="http://schemas.microsoft.com/office/drawing/2014/chart" uri="{C3380CC4-5D6E-409C-BE32-E72D297353CC}">
              <c16:uniqueId val="{00000000-FFCE-433D-9C77-D56945D4B7B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FFCE-433D-9C77-D56945D4B7B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93.41</c:v>
                </c:pt>
                <c:pt idx="1">
                  <c:v>102.31</c:v>
                </c:pt>
                <c:pt idx="2">
                  <c:v>101.6</c:v>
                </c:pt>
                <c:pt idx="3">
                  <c:v>114.27</c:v>
                </c:pt>
                <c:pt idx="4">
                  <c:v>101.93</c:v>
                </c:pt>
              </c:numCache>
            </c:numRef>
          </c:val>
          <c:extLst>
            <c:ext xmlns:c16="http://schemas.microsoft.com/office/drawing/2014/chart" uri="{C3380CC4-5D6E-409C-BE32-E72D297353CC}">
              <c16:uniqueId val="{00000000-7836-48DF-AF86-D2C9BA331C9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7836-48DF-AF86-D2C9BA331C9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86.96</c:v>
                </c:pt>
                <c:pt idx="1">
                  <c:v>79.760000000000005</c:v>
                </c:pt>
                <c:pt idx="2">
                  <c:v>80.75</c:v>
                </c:pt>
                <c:pt idx="3">
                  <c:v>71.95</c:v>
                </c:pt>
                <c:pt idx="4">
                  <c:v>81.349999999999994</c:v>
                </c:pt>
              </c:numCache>
            </c:numRef>
          </c:val>
          <c:extLst>
            <c:ext xmlns:c16="http://schemas.microsoft.com/office/drawing/2014/chart" uri="{C3380CC4-5D6E-409C-BE32-E72D297353CC}">
              <c16:uniqueId val="{00000000-EA7E-4234-8840-BAA0007FE9D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EA7E-4234-8840-BAA0007FE9D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40" zoomScaleNormal="4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福島県　福島地方水道用水供給企業団</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用水供給事業</v>
      </c>
      <c r="Q8" s="74"/>
      <c r="R8" s="74"/>
      <c r="S8" s="74"/>
      <c r="T8" s="74"/>
      <c r="U8" s="74"/>
      <c r="V8" s="74"/>
      <c r="W8" s="74" t="str">
        <f>データ!$L$6</f>
        <v>B</v>
      </c>
      <c r="X8" s="74"/>
      <c r="Y8" s="74"/>
      <c r="Z8" s="74"/>
      <c r="AA8" s="74"/>
      <c r="AB8" s="74"/>
      <c r="AC8" s="74"/>
      <c r="AD8" s="74" t="str">
        <f>データ!$M$6</f>
        <v>自治体職員</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91.72</v>
      </c>
      <c r="J10" s="37"/>
      <c r="K10" s="37"/>
      <c r="L10" s="37"/>
      <c r="M10" s="37"/>
      <c r="N10" s="37"/>
      <c r="O10" s="64"/>
      <c r="P10" s="54">
        <f>データ!$P$6</f>
        <v>96.06</v>
      </c>
      <c r="Q10" s="54"/>
      <c r="R10" s="54"/>
      <c r="S10" s="54"/>
      <c r="T10" s="54"/>
      <c r="U10" s="54"/>
      <c r="V10" s="54"/>
      <c r="W10" s="65">
        <f>データ!$Q$6</f>
        <v>0</v>
      </c>
      <c r="X10" s="65"/>
      <c r="Y10" s="65"/>
      <c r="Z10" s="65"/>
      <c r="AA10" s="65"/>
      <c r="AB10" s="65"/>
      <c r="AC10" s="65"/>
      <c r="AD10" s="2"/>
      <c r="AE10" s="2"/>
      <c r="AF10" s="2"/>
      <c r="AG10" s="2"/>
      <c r="AH10" s="2"/>
      <c r="AI10" s="2"/>
      <c r="AJ10" s="2"/>
      <c r="AK10" s="2"/>
      <c r="AL10" s="65">
        <f>データ!$U$6</f>
        <v>357027</v>
      </c>
      <c r="AM10" s="65"/>
      <c r="AN10" s="65"/>
      <c r="AO10" s="65"/>
      <c r="AP10" s="65"/>
      <c r="AQ10" s="65"/>
      <c r="AR10" s="65"/>
      <c r="AS10" s="65"/>
      <c r="AT10" s="36">
        <f>データ!$V$6</f>
        <v>595.97</v>
      </c>
      <c r="AU10" s="37"/>
      <c r="AV10" s="37"/>
      <c r="AW10" s="37"/>
      <c r="AX10" s="37"/>
      <c r="AY10" s="37"/>
      <c r="AZ10" s="37"/>
      <c r="BA10" s="37"/>
      <c r="BB10" s="54">
        <f>データ!$W$6</f>
        <v>599.07000000000005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3GxFBP9uaFa67xqfgTvHEN3jjcbqwC411nSFYvjNJ5LYkGVVACCvIdOqVfRH1VffGy9rn4XOdarSRiW+Z1Tb8Q==" saltValue="X6w+9LN0I6MiCP18uf4av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78859</v>
      </c>
      <c r="D6" s="20">
        <f t="shared" si="3"/>
        <v>46</v>
      </c>
      <c r="E6" s="20">
        <f t="shared" si="3"/>
        <v>1</v>
      </c>
      <c r="F6" s="20">
        <f t="shared" si="3"/>
        <v>0</v>
      </c>
      <c r="G6" s="20">
        <f t="shared" si="3"/>
        <v>2</v>
      </c>
      <c r="H6" s="20" t="str">
        <f t="shared" si="3"/>
        <v>福島県　福島地方水道用水供給企業団</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91.72</v>
      </c>
      <c r="P6" s="21">
        <f t="shared" si="3"/>
        <v>96.06</v>
      </c>
      <c r="Q6" s="21">
        <f t="shared" si="3"/>
        <v>0</v>
      </c>
      <c r="R6" s="21" t="str">
        <f t="shared" si="3"/>
        <v>-</v>
      </c>
      <c r="S6" s="21" t="str">
        <f t="shared" si="3"/>
        <v>-</v>
      </c>
      <c r="T6" s="21" t="str">
        <f t="shared" si="3"/>
        <v>-</v>
      </c>
      <c r="U6" s="21">
        <f t="shared" si="3"/>
        <v>357027</v>
      </c>
      <c r="V6" s="21">
        <f t="shared" si="3"/>
        <v>595.97</v>
      </c>
      <c r="W6" s="21">
        <f t="shared" si="3"/>
        <v>599.07000000000005</v>
      </c>
      <c r="X6" s="22">
        <f>IF(X7="",NA(),X7)</f>
        <v>96.54</v>
      </c>
      <c r="Y6" s="22">
        <f t="shared" ref="Y6:AG6" si="4">IF(Y7="",NA(),Y7)</f>
        <v>103.11</v>
      </c>
      <c r="Z6" s="22">
        <f t="shared" si="4"/>
        <v>102.51</v>
      </c>
      <c r="AA6" s="22">
        <f t="shared" si="4"/>
        <v>113.09</v>
      </c>
      <c r="AB6" s="22">
        <f t="shared" si="4"/>
        <v>106.11</v>
      </c>
      <c r="AC6" s="22">
        <f t="shared" si="4"/>
        <v>111.13</v>
      </c>
      <c r="AD6" s="22">
        <f t="shared" si="4"/>
        <v>112.49</v>
      </c>
      <c r="AE6" s="22">
        <f t="shared" si="4"/>
        <v>107.33</v>
      </c>
      <c r="AF6" s="22">
        <f t="shared" si="4"/>
        <v>108.93</v>
      </c>
      <c r="AG6" s="22">
        <f t="shared" si="4"/>
        <v>107.62</v>
      </c>
      <c r="AH6" s="21" t="str">
        <f>IF(AH7="","",IF(AH7="-","【-】","【"&amp;SUBSTITUTE(TEXT(AH7,"#,##0.00"),"-","△")&amp;"】"))</f>
        <v>【107.62】</v>
      </c>
      <c r="AI6" s="22">
        <f>IF(AI7="",NA(),AI7)</f>
        <v>51.3</v>
      </c>
      <c r="AJ6" s="22">
        <f t="shared" ref="AJ6:AR6" si="5">IF(AJ7="",NA(),AJ7)</f>
        <v>47.64</v>
      </c>
      <c r="AK6" s="22">
        <f t="shared" si="5"/>
        <v>45.13</v>
      </c>
      <c r="AL6" s="22">
        <f t="shared" si="5"/>
        <v>33.229999999999997</v>
      </c>
      <c r="AM6" s="22">
        <f t="shared" si="5"/>
        <v>24.94</v>
      </c>
      <c r="AN6" s="22">
        <f t="shared" si="5"/>
        <v>12.29</v>
      </c>
      <c r="AO6" s="22">
        <f t="shared" si="5"/>
        <v>8.77</v>
      </c>
      <c r="AP6" s="22">
        <f t="shared" si="5"/>
        <v>8.81</v>
      </c>
      <c r="AQ6" s="22">
        <f t="shared" si="5"/>
        <v>8.48</v>
      </c>
      <c r="AR6" s="22">
        <f t="shared" si="5"/>
        <v>11</v>
      </c>
      <c r="AS6" s="21" t="str">
        <f>IF(AS7="","",IF(AS7="-","【-】","【"&amp;SUBSTITUTE(TEXT(AS7,"#,##0.00"),"-","△")&amp;"】"))</f>
        <v>【11.00】</v>
      </c>
      <c r="AT6" s="22">
        <f>IF(AT7="",NA(),AT7)</f>
        <v>365.02</v>
      </c>
      <c r="AU6" s="22">
        <f t="shared" ref="AU6:BC6" si="6">IF(AU7="",NA(),AU7)</f>
        <v>359.28</v>
      </c>
      <c r="AV6" s="22">
        <f t="shared" si="6"/>
        <v>366.72</v>
      </c>
      <c r="AW6" s="22">
        <f t="shared" si="6"/>
        <v>405.13</v>
      </c>
      <c r="AX6" s="22">
        <f t="shared" si="6"/>
        <v>436.23</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401.22</v>
      </c>
      <c r="BF6" s="22">
        <f t="shared" ref="BF6:BN6" si="7">IF(BF7="",NA(),BF7)</f>
        <v>357.13</v>
      </c>
      <c r="BG6" s="22">
        <f t="shared" si="7"/>
        <v>313.13</v>
      </c>
      <c r="BH6" s="22">
        <f t="shared" si="7"/>
        <v>268.44</v>
      </c>
      <c r="BI6" s="22">
        <f t="shared" si="7"/>
        <v>227.6</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93.41</v>
      </c>
      <c r="BQ6" s="22">
        <f t="shared" ref="BQ6:BY6" si="8">IF(BQ7="",NA(),BQ7)</f>
        <v>102.31</v>
      </c>
      <c r="BR6" s="22">
        <f t="shared" si="8"/>
        <v>101.6</v>
      </c>
      <c r="BS6" s="22">
        <f t="shared" si="8"/>
        <v>114.27</v>
      </c>
      <c r="BT6" s="22">
        <f t="shared" si="8"/>
        <v>101.93</v>
      </c>
      <c r="BU6" s="22">
        <f t="shared" si="8"/>
        <v>110.77</v>
      </c>
      <c r="BV6" s="22">
        <f t="shared" si="8"/>
        <v>112.35</v>
      </c>
      <c r="BW6" s="22">
        <f t="shared" si="8"/>
        <v>106.47</v>
      </c>
      <c r="BX6" s="22">
        <f t="shared" si="8"/>
        <v>107.7</v>
      </c>
      <c r="BY6" s="22">
        <f t="shared" si="8"/>
        <v>106.29</v>
      </c>
      <c r="BZ6" s="21" t="str">
        <f>IF(BZ7="","",IF(BZ7="-","【-】","【"&amp;SUBSTITUTE(TEXT(BZ7,"#,##0.00"),"-","△")&amp;"】"))</f>
        <v>【106.29】</v>
      </c>
      <c r="CA6" s="22">
        <f>IF(CA7="",NA(),CA7)</f>
        <v>86.96</v>
      </c>
      <c r="CB6" s="22">
        <f t="shared" ref="CB6:CJ6" si="9">IF(CB7="",NA(),CB7)</f>
        <v>79.760000000000005</v>
      </c>
      <c r="CC6" s="22">
        <f t="shared" si="9"/>
        <v>80.75</v>
      </c>
      <c r="CD6" s="22">
        <f t="shared" si="9"/>
        <v>71.95</v>
      </c>
      <c r="CE6" s="22">
        <f t="shared" si="9"/>
        <v>81.349999999999994</v>
      </c>
      <c r="CF6" s="22">
        <f t="shared" si="9"/>
        <v>73.180000000000007</v>
      </c>
      <c r="CG6" s="22">
        <f t="shared" si="9"/>
        <v>73.05</v>
      </c>
      <c r="CH6" s="22">
        <f t="shared" si="9"/>
        <v>77.53</v>
      </c>
      <c r="CI6" s="22">
        <f t="shared" si="9"/>
        <v>76.25</v>
      </c>
      <c r="CJ6" s="22">
        <f t="shared" si="9"/>
        <v>77.75</v>
      </c>
      <c r="CK6" s="21" t="str">
        <f>IF(CK7="","",IF(CK7="-","【-】","【"&amp;SUBSTITUTE(TEXT(CK7,"#,##0.00"),"-","△")&amp;"】"))</f>
        <v>【77.75】</v>
      </c>
      <c r="CL6" s="22">
        <f>IF(CL7="",NA(),CL7)</f>
        <v>72.14</v>
      </c>
      <c r="CM6" s="22">
        <f t="shared" ref="CM6:CU6" si="10">IF(CM7="",NA(),CM7)</f>
        <v>71.459999999999994</v>
      </c>
      <c r="CN6" s="22">
        <f t="shared" si="10"/>
        <v>70.52</v>
      </c>
      <c r="CO6" s="22">
        <f t="shared" si="10"/>
        <v>70.069999999999993</v>
      </c>
      <c r="CP6" s="22">
        <f t="shared" si="10"/>
        <v>69.209999999999994</v>
      </c>
      <c r="CQ6" s="22">
        <f t="shared" si="10"/>
        <v>62.26</v>
      </c>
      <c r="CR6" s="22">
        <f t="shared" si="10"/>
        <v>62.22</v>
      </c>
      <c r="CS6" s="22">
        <f t="shared" si="10"/>
        <v>61.45</v>
      </c>
      <c r="CT6" s="22">
        <f t="shared" si="10"/>
        <v>61.63</v>
      </c>
      <c r="CU6" s="22">
        <f t="shared" si="10"/>
        <v>61.54</v>
      </c>
      <c r="CV6" s="21" t="str">
        <f>IF(CV7="","",IF(CV7="-","【-】","【"&amp;SUBSTITUTE(TEXT(CV7,"#,##0.00"),"-","△")&amp;"】"))</f>
        <v>【61.54】</v>
      </c>
      <c r="CW6" s="22">
        <f>IF(CW7="",NA(),CW7)</f>
        <v>99.36</v>
      </c>
      <c r="CX6" s="22">
        <f t="shared" ref="CX6:DF6" si="11">IF(CX7="",NA(),CX7)</f>
        <v>99.45</v>
      </c>
      <c r="CY6" s="22">
        <f t="shared" si="11"/>
        <v>99.78</v>
      </c>
      <c r="CZ6" s="22">
        <f t="shared" si="11"/>
        <v>99.73</v>
      </c>
      <c r="DA6" s="22">
        <f t="shared" si="11"/>
        <v>99.67</v>
      </c>
      <c r="DB6" s="22">
        <f t="shared" si="11"/>
        <v>100.16</v>
      </c>
      <c r="DC6" s="22">
        <f t="shared" si="11"/>
        <v>100.28</v>
      </c>
      <c r="DD6" s="22">
        <f t="shared" si="11"/>
        <v>100.29</v>
      </c>
      <c r="DE6" s="22">
        <f t="shared" si="11"/>
        <v>100.36</v>
      </c>
      <c r="DF6" s="22">
        <f t="shared" si="11"/>
        <v>100.31</v>
      </c>
      <c r="DG6" s="21" t="str">
        <f>IF(DG7="","",IF(DG7="-","【-】","【"&amp;SUBSTITUTE(TEXT(DG7,"#,##0.00"),"-","△")&amp;"】"))</f>
        <v>【100.31】</v>
      </c>
      <c r="DH6" s="22">
        <f>IF(DH7="",NA(),DH7)</f>
        <v>48.83</v>
      </c>
      <c r="DI6" s="22">
        <f t="shared" ref="DI6:DQ6" si="12">IF(DI7="",NA(),DI7)</f>
        <v>50.11</v>
      </c>
      <c r="DJ6" s="22">
        <f t="shared" si="12"/>
        <v>50.32</v>
      </c>
      <c r="DK6" s="22">
        <f t="shared" si="12"/>
        <v>52.01</v>
      </c>
      <c r="DL6" s="22">
        <f t="shared" si="12"/>
        <v>53.67</v>
      </c>
      <c r="DM6" s="22">
        <f t="shared" si="12"/>
        <v>57.5</v>
      </c>
      <c r="DN6" s="22">
        <f t="shared" si="12"/>
        <v>58.52</v>
      </c>
      <c r="DO6" s="22">
        <f t="shared" si="12"/>
        <v>59.51</v>
      </c>
      <c r="DP6" s="22">
        <f t="shared" si="12"/>
        <v>60.24</v>
      </c>
      <c r="DQ6" s="22">
        <f t="shared" si="12"/>
        <v>60.8</v>
      </c>
      <c r="DR6" s="21" t="str">
        <f>IF(DR7="","",IF(DR7="-","【-】","【"&amp;SUBSTITUTE(TEXT(DR7,"#,##0.00"),"-","△")&amp;"】"))</f>
        <v>【60.80】</v>
      </c>
      <c r="DS6" s="21">
        <f>IF(DS7="",NA(),DS7)</f>
        <v>0</v>
      </c>
      <c r="DT6" s="21">
        <f t="shared" ref="DT6:EB6" si="13">IF(DT7="",NA(),DT7)</f>
        <v>0</v>
      </c>
      <c r="DU6" s="21">
        <f t="shared" si="13"/>
        <v>0</v>
      </c>
      <c r="DV6" s="21">
        <f t="shared" si="13"/>
        <v>0</v>
      </c>
      <c r="DW6" s="21">
        <f t="shared" si="13"/>
        <v>0</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78859</v>
      </c>
      <c r="D7" s="24">
        <v>46</v>
      </c>
      <c r="E7" s="24">
        <v>1</v>
      </c>
      <c r="F7" s="24">
        <v>0</v>
      </c>
      <c r="G7" s="24">
        <v>2</v>
      </c>
      <c r="H7" s="24" t="s">
        <v>92</v>
      </c>
      <c r="I7" s="24" t="s">
        <v>93</v>
      </c>
      <c r="J7" s="24" t="s">
        <v>94</v>
      </c>
      <c r="K7" s="24" t="s">
        <v>95</v>
      </c>
      <c r="L7" s="24" t="s">
        <v>96</v>
      </c>
      <c r="M7" s="24" t="s">
        <v>97</v>
      </c>
      <c r="N7" s="25" t="s">
        <v>98</v>
      </c>
      <c r="O7" s="25">
        <v>91.72</v>
      </c>
      <c r="P7" s="25">
        <v>96.06</v>
      </c>
      <c r="Q7" s="25">
        <v>0</v>
      </c>
      <c r="R7" s="25" t="s">
        <v>98</v>
      </c>
      <c r="S7" s="25" t="s">
        <v>98</v>
      </c>
      <c r="T7" s="25" t="s">
        <v>98</v>
      </c>
      <c r="U7" s="25">
        <v>357027</v>
      </c>
      <c r="V7" s="25">
        <v>595.97</v>
      </c>
      <c r="W7" s="25">
        <v>599.07000000000005</v>
      </c>
      <c r="X7" s="25">
        <v>96.54</v>
      </c>
      <c r="Y7" s="25">
        <v>103.11</v>
      </c>
      <c r="Z7" s="25">
        <v>102.51</v>
      </c>
      <c r="AA7" s="25">
        <v>113.09</v>
      </c>
      <c r="AB7" s="25">
        <v>106.11</v>
      </c>
      <c r="AC7" s="25">
        <v>111.13</v>
      </c>
      <c r="AD7" s="25">
        <v>112.49</v>
      </c>
      <c r="AE7" s="25">
        <v>107.33</v>
      </c>
      <c r="AF7" s="25">
        <v>108.93</v>
      </c>
      <c r="AG7" s="25">
        <v>107.62</v>
      </c>
      <c r="AH7" s="25">
        <v>107.62</v>
      </c>
      <c r="AI7" s="25">
        <v>51.3</v>
      </c>
      <c r="AJ7" s="25">
        <v>47.64</v>
      </c>
      <c r="AK7" s="25">
        <v>45.13</v>
      </c>
      <c r="AL7" s="25">
        <v>33.229999999999997</v>
      </c>
      <c r="AM7" s="25">
        <v>24.94</v>
      </c>
      <c r="AN7" s="25">
        <v>12.29</v>
      </c>
      <c r="AO7" s="25">
        <v>8.77</v>
      </c>
      <c r="AP7" s="25">
        <v>8.81</v>
      </c>
      <c r="AQ7" s="25">
        <v>8.48</v>
      </c>
      <c r="AR7" s="25">
        <v>11</v>
      </c>
      <c r="AS7" s="25">
        <v>11</v>
      </c>
      <c r="AT7" s="25">
        <v>365.02</v>
      </c>
      <c r="AU7" s="25">
        <v>359.28</v>
      </c>
      <c r="AV7" s="25">
        <v>366.72</v>
      </c>
      <c r="AW7" s="25">
        <v>405.13</v>
      </c>
      <c r="AX7" s="25">
        <v>436.23</v>
      </c>
      <c r="AY7" s="25">
        <v>284.45</v>
      </c>
      <c r="AZ7" s="25">
        <v>309.23</v>
      </c>
      <c r="BA7" s="25">
        <v>313.43</v>
      </c>
      <c r="BB7" s="25">
        <v>303.10000000000002</v>
      </c>
      <c r="BC7" s="25">
        <v>318.89999999999998</v>
      </c>
      <c r="BD7" s="25">
        <v>318.89999999999998</v>
      </c>
      <c r="BE7" s="25">
        <v>401.22</v>
      </c>
      <c r="BF7" s="25">
        <v>357.13</v>
      </c>
      <c r="BG7" s="25">
        <v>313.13</v>
      </c>
      <c r="BH7" s="25">
        <v>268.44</v>
      </c>
      <c r="BI7" s="25">
        <v>227.6</v>
      </c>
      <c r="BJ7" s="25">
        <v>260.95999999999998</v>
      </c>
      <c r="BK7" s="25">
        <v>240.07</v>
      </c>
      <c r="BL7" s="25">
        <v>224.81</v>
      </c>
      <c r="BM7" s="25">
        <v>210.83</v>
      </c>
      <c r="BN7" s="25">
        <v>204.34</v>
      </c>
      <c r="BO7" s="25">
        <v>204.34</v>
      </c>
      <c r="BP7" s="25">
        <v>93.41</v>
      </c>
      <c r="BQ7" s="25">
        <v>102.31</v>
      </c>
      <c r="BR7" s="25">
        <v>101.6</v>
      </c>
      <c r="BS7" s="25">
        <v>114.27</v>
      </c>
      <c r="BT7" s="25">
        <v>101.93</v>
      </c>
      <c r="BU7" s="25">
        <v>110.77</v>
      </c>
      <c r="BV7" s="25">
        <v>112.35</v>
      </c>
      <c r="BW7" s="25">
        <v>106.47</v>
      </c>
      <c r="BX7" s="25">
        <v>107.7</v>
      </c>
      <c r="BY7" s="25">
        <v>106.29</v>
      </c>
      <c r="BZ7" s="25">
        <v>106.29</v>
      </c>
      <c r="CA7" s="25">
        <v>86.96</v>
      </c>
      <c r="CB7" s="25">
        <v>79.760000000000005</v>
      </c>
      <c r="CC7" s="25">
        <v>80.75</v>
      </c>
      <c r="CD7" s="25">
        <v>71.95</v>
      </c>
      <c r="CE7" s="25">
        <v>81.349999999999994</v>
      </c>
      <c r="CF7" s="25">
        <v>73.180000000000007</v>
      </c>
      <c r="CG7" s="25">
        <v>73.05</v>
      </c>
      <c r="CH7" s="25">
        <v>77.53</v>
      </c>
      <c r="CI7" s="25">
        <v>76.25</v>
      </c>
      <c r="CJ7" s="25">
        <v>77.75</v>
      </c>
      <c r="CK7" s="25">
        <v>77.75</v>
      </c>
      <c r="CL7" s="25">
        <v>72.14</v>
      </c>
      <c r="CM7" s="25">
        <v>71.459999999999994</v>
      </c>
      <c r="CN7" s="25">
        <v>70.52</v>
      </c>
      <c r="CO7" s="25">
        <v>70.069999999999993</v>
      </c>
      <c r="CP7" s="25">
        <v>69.209999999999994</v>
      </c>
      <c r="CQ7" s="25">
        <v>62.26</v>
      </c>
      <c r="CR7" s="25">
        <v>62.22</v>
      </c>
      <c r="CS7" s="25">
        <v>61.45</v>
      </c>
      <c r="CT7" s="25">
        <v>61.63</v>
      </c>
      <c r="CU7" s="25">
        <v>61.54</v>
      </c>
      <c r="CV7" s="25">
        <v>61.54</v>
      </c>
      <c r="CW7" s="25">
        <v>99.36</v>
      </c>
      <c r="CX7" s="25">
        <v>99.45</v>
      </c>
      <c r="CY7" s="25">
        <v>99.78</v>
      </c>
      <c r="CZ7" s="25">
        <v>99.73</v>
      </c>
      <c r="DA7" s="25">
        <v>99.67</v>
      </c>
      <c r="DB7" s="25">
        <v>100.16</v>
      </c>
      <c r="DC7" s="25">
        <v>100.28</v>
      </c>
      <c r="DD7" s="25">
        <v>100.29</v>
      </c>
      <c r="DE7" s="25">
        <v>100.36</v>
      </c>
      <c r="DF7" s="25">
        <v>100.31</v>
      </c>
      <c r="DG7" s="25">
        <v>100.31</v>
      </c>
      <c r="DH7" s="25">
        <v>48.83</v>
      </c>
      <c r="DI7" s="25">
        <v>50.11</v>
      </c>
      <c r="DJ7" s="25">
        <v>50.32</v>
      </c>
      <c r="DK7" s="25">
        <v>52.01</v>
      </c>
      <c r="DL7" s="25">
        <v>53.67</v>
      </c>
      <c r="DM7" s="25">
        <v>57.5</v>
      </c>
      <c r="DN7" s="25">
        <v>58.52</v>
      </c>
      <c r="DO7" s="25">
        <v>59.51</v>
      </c>
      <c r="DP7" s="25">
        <v>60.24</v>
      </c>
      <c r="DQ7" s="25">
        <v>60.8</v>
      </c>
      <c r="DR7" s="25">
        <v>60.8</v>
      </c>
      <c r="DS7" s="25">
        <v>0</v>
      </c>
      <c r="DT7" s="25">
        <v>0</v>
      </c>
      <c r="DU7" s="25">
        <v>0</v>
      </c>
      <c r="DV7" s="25">
        <v>0</v>
      </c>
      <c r="DW7" s="25">
        <v>0</v>
      </c>
      <c r="DX7" s="25">
        <v>30.3</v>
      </c>
      <c r="DY7" s="25">
        <v>31.74</v>
      </c>
      <c r="DZ7" s="25">
        <v>32.380000000000003</v>
      </c>
      <c r="EA7" s="25">
        <v>34.479999999999997</v>
      </c>
      <c r="EB7" s="25">
        <v>38.24</v>
      </c>
      <c r="EC7" s="25">
        <v>38.24</v>
      </c>
      <c r="ED7" s="25">
        <v>0</v>
      </c>
      <c r="EE7" s="25">
        <v>0</v>
      </c>
      <c r="EF7" s="25">
        <v>0</v>
      </c>
      <c r="EG7" s="25">
        <v>0</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107</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