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Ad01-202510\e\share\施設維持課\●照会・通知関係（施設維持課）\R7\照会\未080115【県市町村財政課25(木)〆】公営企業に係る経営比較分析表（令和６年度決算）の分析等について（依頼）\"/>
    </mc:Choice>
  </mc:AlternateContent>
  <xr:revisionPtr revIDLastSave="0" documentId="13_ncr:1_{D583FD4D-20B6-4B05-B04A-2D1DB1E29D0D}" xr6:coauthVersionLast="47" xr6:coauthVersionMax="47" xr10:uidLastSave="{00000000-0000-0000-0000-000000000000}"/>
  <workbookProtection workbookAlgorithmName="SHA-512" workbookHashValue="imYeEAomo5McJaGbDJgLeZaCksArPu2sD3mrOTAo/a4gLK7j3clJ4qBHhp8qufz17qw+SqHhZ+KRb82zxFBixQ==" workbookSaltValue="wbeBNUla09NSWzJfpFpqlg==" workbookSpinCount="100000" lockStructure="1"/>
  <bookViews>
    <workbookView xWindow="-120" yWindow="-120" windowWidth="20730" windowHeight="110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T10" i="4"/>
  <c r="AT8" i="4"/>
  <c r="W8" i="4"/>
  <c r="P8" i="4"/>
</calcChain>
</file>

<file path=xl/sharedStrings.xml><?xml version="1.0" encoding="utf-8"?>
<sst xmlns="http://schemas.openxmlformats.org/spreadsheetml/2006/main" count="258" uniqueCount="119">
  <si>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</si>
  <si>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</si>
  <si>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</si>
  <si>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</si>
  <si>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</si>
  <si>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</si>
  <si>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</si>
  <si>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</si>
  <si>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</si>
  <si>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</si>
  <si>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</si>
  <si>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</si>
  <si>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</si>
  <si>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</si>
  <si>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</si>
  <si>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</si>
  <si>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</si>
  <si>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</si>
  <si>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</si>
  <si>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</si>
  <si>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</si>
  <si>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</si>
  <si>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</si>
  <si>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</si>
  <si>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</si>
  <si>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</si>
  <si>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</si>
  <si>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</si>
  <si>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</si>
  <si>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</si>
  <si>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</si>
  <si>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</si>
  <si>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</si>
  <si>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</si>
  <si>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</si>
  <si>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</si>
  <si>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</si>
  <si>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</si>
  <si>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</si>
  <si>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</si>
  <si>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</si>
  <si>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</si>
  <si>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</si>
  <si>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</si>
  <si>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</si>
  <si>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</si>
  <si>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</si>
  <si>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</si>
  <si>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</si>
  <si>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</si>
  <si>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</si>
  <si>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</si>
  <si>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</si>
  <si>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</si>
  <si>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</si>
  <si>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</si>
  <si>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</si>
  <si>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</si>
  <si>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</si>
  <si>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</si>
  <si>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</si>
  <si>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</si>
  <si>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</si>
  <si>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</si>
  <si>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</si>
  <si>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</si>
  <si>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</si>
  <si>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</si>
  <si>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</si>
  <si>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</si>
  <si>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</si>
  <si>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</si>
  <si>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</si>
  <si>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</si>
  <si>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</si>
  <si>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</si>
  <si>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</si>
  <si>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</si>
  <si>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</si>
  <si>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</si>
  <si>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</si>
  <si>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</si>
  <si>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</si>
  <si>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</si>
  <si>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</si>
  <si>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</si>
  <si>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</si>
  <si>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</si>
  <si>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</si>
  <si>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</si>
  <si>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</si>
  <si>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</si>
  <si>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</si>
  <si>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</si>
  <si>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</si>
  <si>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</si>
  <si>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</si>
  <si>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</si>
  <si>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双葉地方広域市町村圏組合</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</si>
  <si>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</si>
  <si>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</si>
  <si>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</si>
  <si>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</si>
  <si>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</si>
  <si>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</si>
  <si>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</si>
  <si>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</si>
  <si>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</si>
  <si>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</si>
  <si>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</si>
  <si>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</si>
  <si>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</si>
  <si>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</si>
  <si>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</si>
  <si>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</si>
  <si>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</si>
  <si>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</si>
  <si>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</si>
  <si>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当組合の下水道処理施設は、震災以降、原発事故による避難区域に指定されたことで廃止しており、今後の在り方については現在検討中です。従って、経営比較等の分析においても具体的な取組等に着手できない状況です。</t>
    <rPh sb="0" eb="3">
      <t>トウクミアイ</t>
    </rPh>
    <rPh sb="4" eb="7">
      <t>ゲスイドウ</t>
    </rPh>
    <rPh sb="7" eb="9">
      <t>ショリ</t>
    </rPh>
    <rPh sb="9" eb="11">
      <t>シセツ</t>
    </rPh>
    <rPh sb="13" eb="17">
      <t>シンサイイコウ</t>
    </rPh>
    <rPh sb="18" eb="22">
      <t>ゲンパツジコ</t>
    </rPh>
    <rPh sb="25" eb="29">
      <t>ヒナンクイキ</t>
    </rPh>
    <rPh sb="30" eb="32">
      <t>シテイ</t>
    </rPh>
    <rPh sb="38" eb="40">
      <t>ハイシ</t>
    </rPh>
    <rPh sb="45" eb="47">
      <t>コンゴ</t>
    </rPh>
    <rPh sb="48" eb="49">
      <t>ア</t>
    </rPh>
    <rPh sb="50" eb="51">
      <t>カタ</t>
    </rPh>
    <rPh sb="56" eb="58">
      <t>ゲンザイ</t>
    </rPh>
    <rPh sb="58" eb="61">
      <t>ケントウチュウ</t>
    </rPh>
    <rPh sb="64" eb="65">
      <t>シタガ</t>
    </rPh>
    <rPh sb="68" eb="72">
      <t>ケイエイヒカク</t>
    </rPh>
    <rPh sb="72" eb="73">
      <t>トウ</t>
    </rPh>
    <rPh sb="74" eb="76">
      <t>ブンセキ</t>
    </rPh>
    <rPh sb="81" eb="84">
      <t>グタイテキ</t>
    </rPh>
    <rPh sb="85" eb="87">
      <t>トリクミ</t>
    </rPh>
    <rPh sb="87" eb="88">
      <t>トウ</t>
    </rPh>
    <rPh sb="89" eb="91">
      <t>チャクシュ</t>
    </rPh>
    <rPh sb="95" eb="9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</si>
</sst>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34-4F4A-8A05-B212DC8BA13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A234-4F4A-8A05-B212DC8BA13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32-4E70-AFD0-7FE20A17366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3E32-4E70-AFD0-7FE20A17366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9FE-4BB4-8E9D-2180A24173D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39FE-4BB4-8E9D-2180A24173D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99.33</c:v>
                </c:pt>
                <c:pt idx="1">
                  <c:v>100</c:v>
                </c:pt>
                <c:pt idx="2">
                  <c:v>100</c:v>
                </c:pt>
                <c:pt idx="3">
                  <c:v>100</c:v>
                </c:pt>
                <c:pt idx="4">
                  <c:v>100</c:v>
                </c:pt>
              </c:numCache>
            </c:numRef>
          </c:val>
          <c:extLst>
            <c:ext xmlns:c16="http://schemas.microsoft.com/office/drawing/2014/chart" uri="{C3380CC4-5D6E-409C-BE32-E72D297353CC}">
              <c16:uniqueId val="{00000000-8AC2-48BA-985C-E894720F593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C2-48BA-985C-E894720F593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A0-4DCF-B19A-1F39E343A57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A0-4DCF-B19A-1F39E343A57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65-48B8-A680-5B77807697E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65-48B8-A680-5B77807697E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3E-4BF8-9E52-D4DEF194032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3E-4BF8-9E52-D4DEF194032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85-4C37-A03B-0776CF0CAD0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85-4C37-A03B-0776CF0CAD0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A9-45EE-A45E-78E1A671C9B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E7A9-45EE-A45E-78E1A671C9B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EE-4156-AC93-BBCB6F01610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A8EE-4156-AC93-BBCB6F01610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61-4DB3-80FF-599E15544CA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8D61-4DB3-80FF-599E15544CA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5" zoomScaleNormal="55" workbookViewId="0">
      <selection activeCell="CC60" sqref="CC6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双葉地方広域市町村圏組合</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t="str">
        <f>データ!S6</f>
        <v>-</v>
      </c>
      <c r="AM8" s="54"/>
      <c r="AN8" s="54"/>
      <c r="AO8" s="54"/>
      <c r="AP8" s="54"/>
      <c r="AQ8" s="54"/>
      <c r="AR8" s="54"/>
      <c r="AS8" s="54"/>
      <c r="AT8" s="53" t="str">
        <f>データ!T6</f>
        <v>-</v>
      </c>
      <c r="AU8" s="53"/>
      <c r="AV8" s="53"/>
      <c r="AW8" s="53"/>
      <c r="AX8" s="53"/>
      <c r="AY8" s="53"/>
      <c r="AZ8" s="53"/>
      <c r="BA8" s="53"/>
      <c r="BB8" s="53" t="str">
        <f>データ!U6</f>
        <v>-</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100</v>
      </c>
      <c r="Q10" s="53"/>
      <c r="R10" s="53"/>
      <c r="S10" s="53"/>
      <c r="T10" s="53"/>
      <c r="U10" s="53"/>
      <c r="V10" s="53"/>
      <c r="W10" s="53" t="str">
        <f>データ!Q6</f>
        <v>-</v>
      </c>
      <c r="X10" s="53"/>
      <c r="Y10" s="53"/>
      <c r="Z10" s="53"/>
      <c r="AA10" s="53"/>
      <c r="AB10" s="53"/>
      <c r="AC10" s="53"/>
      <c r="AD10" s="54">
        <f>データ!R6</f>
        <v>0</v>
      </c>
      <c r="AE10" s="54"/>
      <c r="AF10" s="54"/>
      <c r="AG10" s="54"/>
      <c r="AH10" s="54"/>
      <c r="AI10" s="54"/>
      <c r="AJ10" s="54"/>
      <c r="AK10" s="2"/>
      <c r="AL10" s="54">
        <f>データ!V6</f>
        <v>11039</v>
      </c>
      <c r="AM10" s="54"/>
      <c r="AN10" s="54"/>
      <c r="AO10" s="54"/>
      <c r="AP10" s="54"/>
      <c r="AQ10" s="54"/>
      <c r="AR10" s="54"/>
      <c r="AS10" s="54"/>
      <c r="AT10" s="53">
        <f>データ!W6</f>
        <v>24.53</v>
      </c>
      <c r="AU10" s="53"/>
      <c r="AV10" s="53"/>
      <c r="AW10" s="53"/>
      <c r="AX10" s="53"/>
      <c r="AY10" s="53"/>
      <c r="AZ10" s="53"/>
      <c r="BA10" s="53"/>
      <c r="BB10" s="53">
        <f>データ!X6</f>
        <v>450.02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【602.56】</v>
      </c>
      <c r="I86" s="12" t="str">
        <f>データ!CA6</f>
        <v>【97.94】</v>
      </c>
      <c r="J86" s="12" t="str">
        <f>データ!CL6</f>
        <v>【140.98】</v>
      </c>
      <c r="K86" s="12" t="str">
        <f>データ!CW6</f>
        <v>【60.13】</v>
      </c>
      <c r="L86" s="12" t="str">
        <f>データ!DH6</f>
        <v>【96.00】</v>
      </c>
      <c r="M86" s="12" t="s">
        <v>43</v>
      </c>
      <c r="N86" s="12" t="s">
        <v>44</v>
      </c>
      <c r="O86" s="12" t="str">
        <f>データ!EO6</f>
        <v>【0.19】</v>
      </c>
    </row>
  </sheetData>
  <sheetProtection algorithmName="SHA-512" hashValue="RT1Q+XGc7FvXW6P1aScwbQlTRBvTVGCjhpbKAz/WPm/jmR+taiZ/Ns4nzTrhaCD6UXv3KjQv/R3RFit6Z8ZJhw==" saltValue="lij+1cextld6xkTgD0mVc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78735</v>
      </c>
      <c r="D6" s="19">
        <f t="shared" si="3"/>
        <v>47</v>
      </c>
      <c r="E6" s="19">
        <f t="shared" si="3"/>
        <v>17</v>
      </c>
      <c r="F6" s="19">
        <f t="shared" si="3"/>
        <v>1</v>
      </c>
      <c r="G6" s="19">
        <f t="shared" si="3"/>
        <v>0</v>
      </c>
      <c r="H6" s="19" t="str">
        <f t="shared" si="3"/>
        <v>福島県　双葉地方広域市町村圏組合</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100</v>
      </c>
      <c r="Q6" s="20" t="str">
        <f t="shared" si="3"/>
        <v>-</v>
      </c>
      <c r="R6" s="20">
        <f t="shared" si="3"/>
        <v>0</v>
      </c>
      <c r="S6" s="20" t="str">
        <f t="shared" si="3"/>
        <v>-</v>
      </c>
      <c r="T6" s="20" t="str">
        <f t="shared" si="3"/>
        <v>-</v>
      </c>
      <c r="U6" s="20" t="str">
        <f t="shared" si="3"/>
        <v>-</v>
      </c>
      <c r="V6" s="20">
        <f t="shared" si="3"/>
        <v>11039</v>
      </c>
      <c r="W6" s="20">
        <f t="shared" si="3"/>
        <v>24.53</v>
      </c>
      <c r="X6" s="20">
        <f t="shared" si="3"/>
        <v>450.02</v>
      </c>
      <c r="Y6" s="21">
        <f>IF(Y7="",NA(),Y7)</f>
        <v>99.33</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1" t="str">
        <f t="shared" si="7"/>
        <v>-</v>
      </c>
      <c r="BI6" s="21" t="str">
        <f t="shared" si="7"/>
        <v>-</v>
      </c>
      <c r="BJ6" s="21" t="str">
        <f t="shared" si="7"/>
        <v>-</v>
      </c>
      <c r="BK6" s="21">
        <f t="shared" si="7"/>
        <v>1245.0999999999999</v>
      </c>
      <c r="BL6" s="21">
        <f t="shared" si="7"/>
        <v>1108.8</v>
      </c>
      <c r="BM6" s="21">
        <f t="shared" si="7"/>
        <v>1194.56</v>
      </c>
      <c r="BN6" s="21">
        <f t="shared" si="7"/>
        <v>1174.6099999999999</v>
      </c>
      <c r="BO6" s="21">
        <f t="shared" si="7"/>
        <v>1343.89</v>
      </c>
      <c r="BP6" s="20" t="str">
        <f>IF(BP7="","",IF(BP7="-","【-】","【"&amp;SUBSTITUTE(TEXT(BP7,"#,##0.00"),"-","△")&amp;"】"))</f>
        <v>【602.56】</v>
      </c>
      <c r="BQ6" s="20">
        <f>IF(BQ7="",NA(),BQ7)</f>
        <v>0</v>
      </c>
      <c r="BR6" s="20">
        <f t="shared" ref="BR6:BZ6" si="8">IF(BR7="",NA(),BR7)</f>
        <v>0</v>
      </c>
      <c r="BS6" s="20">
        <f t="shared" si="8"/>
        <v>0</v>
      </c>
      <c r="BT6" s="20">
        <f t="shared" si="8"/>
        <v>0</v>
      </c>
      <c r="BU6" s="20">
        <f t="shared" si="8"/>
        <v>0</v>
      </c>
      <c r="BV6" s="21">
        <f t="shared" si="8"/>
        <v>79.77</v>
      </c>
      <c r="BW6" s="21">
        <f t="shared" si="8"/>
        <v>79.63</v>
      </c>
      <c r="BX6" s="21">
        <f t="shared" si="8"/>
        <v>76.78</v>
      </c>
      <c r="BY6" s="21">
        <f t="shared" si="8"/>
        <v>75.41</v>
      </c>
      <c r="BZ6" s="21">
        <f t="shared" si="8"/>
        <v>72.84</v>
      </c>
      <c r="CA6" s="20" t="str">
        <f>IF(CA7="","",IF(CA7="-","【-】","【"&amp;SUBSTITUTE(TEXT(CA7,"#,##0.00"),"-","△")&amp;"】"))</f>
        <v>【97.94】</v>
      </c>
      <c r="CB6" s="21" t="str">
        <f>IF(CB7="",NA(),CB7)</f>
        <v>-</v>
      </c>
      <c r="CC6" s="21" t="str">
        <f t="shared" ref="CC6:CK6" si="9">IF(CC7="",NA(),CC7)</f>
        <v>-</v>
      </c>
      <c r="CD6" s="21" t="str">
        <f t="shared" si="9"/>
        <v>-</v>
      </c>
      <c r="CE6" s="21" t="str">
        <f t="shared" si="9"/>
        <v>-</v>
      </c>
      <c r="CF6" s="21" t="str">
        <f t="shared" si="9"/>
        <v>-</v>
      </c>
      <c r="CG6" s="21">
        <f t="shared" si="9"/>
        <v>214.56</v>
      </c>
      <c r="CH6" s="21">
        <f t="shared" si="9"/>
        <v>213.66</v>
      </c>
      <c r="CI6" s="21">
        <f t="shared" si="9"/>
        <v>224.31</v>
      </c>
      <c r="CJ6" s="21">
        <f t="shared" si="9"/>
        <v>223.48</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47.32</v>
      </c>
      <c r="CU6" s="21">
        <f t="shared" si="10"/>
        <v>48.03</v>
      </c>
      <c r="CV6" s="21">
        <f t="shared" si="10"/>
        <v>48.92</v>
      </c>
      <c r="CW6" s="20" t="str">
        <f>IF(CW7="","",IF(CW7="-","【-】","【"&amp;SUBSTITUTE(TEXT(CW7,"#,##0.00"),"-","△")&amp;"】"))</f>
        <v>【60.13】</v>
      </c>
      <c r="CX6" s="21">
        <f>IF(CX7="",NA(),CX7)</f>
        <v>100</v>
      </c>
      <c r="CY6" s="21">
        <f t="shared" ref="CY6:DG6" si="11">IF(CY7="",NA(),CY7)</f>
        <v>100</v>
      </c>
      <c r="CZ6" s="21">
        <f t="shared" si="11"/>
        <v>100</v>
      </c>
      <c r="DA6" s="21">
        <f t="shared" si="11"/>
        <v>100</v>
      </c>
      <c r="DB6" s="21">
        <f t="shared" si="11"/>
        <v>100</v>
      </c>
      <c r="DC6" s="21">
        <f t="shared" si="11"/>
        <v>82.06</v>
      </c>
      <c r="DD6" s="21">
        <f t="shared" si="11"/>
        <v>82.26</v>
      </c>
      <c r="DE6" s="21">
        <f t="shared" si="11"/>
        <v>81.33</v>
      </c>
      <c r="DF6" s="21">
        <f t="shared" si="11"/>
        <v>80.95</v>
      </c>
      <c r="DG6" s="21">
        <f t="shared" si="11"/>
        <v>80.760000000000005</v>
      </c>
      <c r="DH6" s="20" t="str">
        <f>IF(DH7="","",IF(DH7="-","【-】","【"&amp;SUBSTITUTE(TEXT(DH7,"#,##0.00"),"-","△")&amp;"】"))</f>
        <v>【96.00】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f t="shared" si="14"/>
        <v>0.32</v>
      </c>
      <c r="EK6" s="21">
        <f t="shared" si="14"/>
        <v>0.1</v>
      </c>
      <c r="EL6" s="21">
        <f t="shared" si="14"/>
        <v>0.09</v>
      </c>
      <c r="EM6" s="21">
        <f t="shared" si="14"/>
        <v>0.1</v>
      </c>
      <c r="EN6" s="21">
        <f t="shared" si="14"/>
        <v>0.04</v>
      </c>
      <c r="EO6" s="20" t="str">
        <f>IF(EO7="","",IF(EO7="-","【-】","【"&amp;SUBSTITUTE(TEXT(EO7,"#,##0.00"),"-","△")&amp;"】"))</f>
        <v>【0.19】</v>
      </c>
    </row>
    <row r="7" spans="1:145" s="22" customFormat="1" x14ac:dyDescent="0.15">
      <c r="A7" s="14"/>
      <c r="B7" s="23">
        <v>2024</v>
      </c>
      <c r="C7" s="23">
        <v>78735</v>
      </c>
      <c r="D7" s="23">
        <v>47</v>
      </c>
      <c r="E7" s="23">
        <v>17</v>
      </c>
      <c r="F7" s="23">
        <v>1</v>
      </c>
      <c r="G7" s="23">
        <v>0</v>
      </c>
      <c r="H7" s="23" t="s">
        <v>98</v>
      </c>
      <c r="I7" s="23" t="s">
        <v>99</v>
      </c>
      <c r="J7" s="23" t="s">
        <v>100</v>
      </c>
      <c r="K7" s="23" t="s">
        <v>101</v>
      </c>
      <c r="L7" s="23" t="s">
        <v>102</v>
      </c>
      <c r="M7" s="23" t="s">
        <v>103</v>
      </c>
      <c r="N7" s="24" t="s">
        <v>104</v>
      </c>
      <c r="O7" s="24" t="s">
        <v>105</v>
      </c>
      <c r="P7" s="24">
        <v>100</v>
      </c>
      <c r="Q7" s="24" t="s">
        <v>104</v>
      </c>
      <c r="R7" s="24">
        <v>0</v>
      </c>
      <c r="S7" s="24" t="s">
        <v>104</v>
      </c>
      <c r="T7" s="24" t="s">
        <v>104</v>
      </c>
      <c r="U7" s="24" t="s">
        <v>104</v>
      </c>
      <c r="V7" s="24">
        <v>11039</v>
      </c>
      <c r="W7" s="24">
        <v>24.53</v>
      </c>
      <c r="X7" s="24">
        <v>450.02</v>
      </c>
      <c r="Y7" s="24">
        <v>99.33</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104</v>
      </c>
      <c r="BG7" s="24" t="s">
        <v>104</v>
      </c>
      <c r="BH7" s="24" t="s">
        <v>104</v>
      </c>
      <c r="BI7" s="24" t="s">
        <v>104</v>
      </c>
      <c r="BJ7" s="24" t="s">
        <v>104</v>
      </c>
      <c r="BK7" s="24">
        <v>1245.0999999999999</v>
      </c>
      <c r="BL7" s="24">
        <v>1108.8</v>
      </c>
      <c r="BM7" s="24">
        <v>1194.56</v>
      </c>
      <c r="BN7" s="24">
        <v>1174.6099999999999</v>
      </c>
      <c r="BO7" s="24">
        <v>1343.89</v>
      </c>
      <c r="BP7" s="24">
        <v>602.55999999999995</v>
      </c>
      <c r="BQ7" s="24">
        <v>0</v>
      </c>
      <c r="BR7" s="24">
        <v>0</v>
      </c>
      <c r="BS7" s="24">
        <v>0</v>
      </c>
      <c r="BT7" s="24">
        <v>0</v>
      </c>
      <c r="BU7" s="24">
        <v>0</v>
      </c>
      <c r="BV7" s="24">
        <v>79.77</v>
      </c>
      <c r="BW7" s="24">
        <v>79.63</v>
      </c>
      <c r="BX7" s="24">
        <v>76.78</v>
      </c>
      <c r="BY7" s="24">
        <v>75.41</v>
      </c>
      <c r="BZ7" s="24">
        <v>72.84</v>
      </c>
      <c r="CA7" s="24">
        <v>97.94</v>
      </c>
      <c r="CB7" s="24" t="s">
        <v>104</v>
      </c>
      <c r="CC7" s="24" t="s">
        <v>104</v>
      </c>
      <c r="CD7" s="24" t="s">
        <v>104</v>
      </c>
      <c r="CE7" s="24" t="s">
        <v>104</v>
      </c>
      <c r="CF7" s="24" t="s">
        <v>104</v>
      </c>
      <c r="CG7" s="24">
        <v>214.56</v>
      </c>
      <c r="CH7" s="24">
        <v>213.66</v>
      </c>
      <c r="CI7" s="24">
        <v>224.31</v>
      </c>
      <c r="CJ7" s="24">
        <v>223.48</v>
      </c>
      <c r="CK7" s="24">
        <v>232.33</v>
      </c>
      <c r="CL7" s="24">
        <v>140.97999999999999</v>
      </c>
      <c r="CM7" s="24" t="s">
        <v>104</v>
      </c>
      <c r="CN7" s="24" t="s">
        <v>104</v>
      </c>
      <c r="CO7" s="24" t="s">
        <v>104</v>
      </c>
      <c r="CP7" s="24" t="s">
        <v>104</v>
      </c>
      <c r="CQ7" s="24" t="s">
        <v>104</v>
      </c>
      <c r="CR7" s="24">
        <v>49.47</v>
      </c>
      <c r="CS7" s="24">
        <v>48.19</v>
      </c>
      <c r="CT7" s="24">
        <v>47.32</v>
      </c>
      <c r="CU7" s="24">
        <v>48.03</v>
      </c>
      <c r="CV7" s="24">
        <v>48.92</v>
      </c>
      <c r="CW7" s="24">
        <v>60.13</v>
      </c>
      <c r="CX7" s="24">
        <v>100</v>
      </c>
      <c r="CY7" s="24">
        <v>100</v>
      </c>
      <c r="CZ7" s="24">
        <v>100</v>
      </c>
      <c r="DA7" s="24">
        <v>100</v>
      </c>
      <c r="DB7" s="24">
        <v>100</v>
      </c>
      <c r="DC7" s="24">
        <v>82.06</v>
      </c>
      <c r="DD7" s="24">
        <v>82.26</v>
      </c>
      <c r="DE7" s="24">
        <v>81.33</v>
      </c>
      <c r="DF7" s="24">
        <v>80.95</v>
      </c>
      <c r="DG7" s="24">
        <v>80.760000000000005</v>
      </c>
      <c r="DH7" s="24">
        <v>96</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v>0.32</v>
      </c>
      <c r="EK7" s="24">
        <v>0.1</v>
      </c>
      <c r="EL7" s="24">
        <v>0.09</v>
      </c>
      <c r="EM7" s="24">
        <v>0.1</v>
      </c>
      <c r="EN7" s="24">
        <v>0.04</v>
      </c>
      <c r="EO7" s="24">
        <v>0.19</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