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9_下水道係\023_下水道係関連調査・報告物\令和７年度\04_市町村財政課\08_公営企業に係る経営比較分析表（令和６年度決算）の分析等について\【経営比較分析表】2024_075434_47_1718\"/>
    </mc:Choice>
  </mc:AlternateContent>
  <workbookProtection workbookAlgorithmName="SHA-512" workbookHashValue="OZU2MOzzW6jTY+OuZqWKJJ2HgUalo75vxZeiyv9Ib/2NVROTR8bogxkpgTT7Jpiqepe/wypxuREgTW5YgCzMdA==" workbookSaltValue="9KFYifmtaakrSYjAlw9bN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BB10" i="4"/>
  <c r="AT10" i="4"/>
  <c r="P10" i="4"/>
  <c r="AT8" i="4"/>
  <c r="W8" i="4"/>
  <c r="P8" i="4"/>
  <c r="B6"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<sst xmlns="http://schemas.openxmlformats.org/spreadsheetml/2006/main" count="236" uniqueCount="119">
  <si>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</si>
  <si>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</si>
  <si>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</si>
  <si>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</si>
  <si>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</si>
  <si>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</si>
  <si>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</si>
  <si>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</si>
  <si>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</si>
  <si>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</si>
  <si>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</si>
  <si>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</si>
  <si>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</si>
  <si>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</si>
  <si>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</si>
  <si>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</si>
  <si>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</si>
  <si>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</si>
  <si>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</si>
  <si>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</si>
  <si>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</si>
  <si>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</si>
  <si>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</si>
  <si>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</si>
  <si>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</si>
  <si>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</si>
  <si>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</si>
  <si>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</si>
  <si>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</si>
  <si>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</si>
  <si>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</si>
  <si>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</si>
  <si>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</si>
  <si>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</si>
  <si>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</si>
  <si>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</si>
  <si>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</si>
  <si>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</si>
  <si>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</si>
  <si>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</si>
  <si>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</si>
  <si>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</si>
  <si>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</si>
  <si>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</si>
  <si>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</si>
  <si>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</si>
  <si>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</si>
  <si>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</si>
  <si>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</si>
  <si>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</si>
  <si>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</si>
  <si>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</si>
  <si>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</si>
  <si>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</si>
  <si>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</si>
  <si>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</si>
  <si>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</si>
  <si>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</si>
  <si>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</si>
  <si>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</si>
  <si>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</si>
  <si>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</si>
  <si>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</si>
  <si>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</si>
  <si>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</si>
  <si>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</si>
  <si>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</si>
  <si>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</si>
  <si>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</si>
  <si>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</si>
  <si>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</si>
  <si>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</si>
  <si>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</si>
  <si>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</si>
  <si>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</si>
  <si>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</si>
  <si>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</si>
  <si>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</si>
  <si>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</si>
  <si>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</si>
  <si>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</si>
  <si>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</si>
  <si>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</si>
  <si>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</si>
  <si>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</si>
  <si>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</si>
  <si>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</si>
  <si>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</si>
  <si>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</si>
  <si>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</si>
  <si>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</si>
  <si>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</si>
  <si>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</si>
  <si>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</si>
  <si>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</si>
  <si>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</si>
  <si>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</si>
  <si>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</si>
  <si>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</si>
  <si>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</si>
  <si>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</si>
  <si>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</si>
  <si>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</si>
  <si>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</si>
  <si>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</si>
  <si>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</si>
  <si>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</si>
  <si>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</si>
  <si>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</si>
  <si>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</si>
  <si>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</si>
  <si>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</si>
  <si>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</si>
  <si>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</si>
  <si>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</si>
  <si>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</si>
  <si>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東日本大震災により被災した施設の災害復旧工事を行ったことにより、当該箇所の施設の更新が進んだものの、整備後20年以上経過している管渠等施設は数多く存在している。
今後はストックマネジメント計画に基づき施設・設備の更新を行う予定。
現時点では、処理施設の機械・電気設備に大きな不具合等が見られないことから、将来においても法令に基づく点検・調査なと維持管理に努め、施設・設備の長寿命化を図り、管渠改善率の向上も視野に更新費用の低減と平準化を図ることで持続可能な事業運営を目指す。</t>
    <rPh sb="194" eb="196">
      <t>カンキョ</t>
    </rPh>
    <rPh sb="196" eb="198">
      <t>カイゼン</t>
    </rPh>
    <rPh sb="198" eb="199">
      <t>リツ</t>
    </rPh>
    <rPh sb="200" eb="202">
      <t>コウジョウ</t>
    </rPh>
    <rPh sb="203" eb="205">
      <t>シヤ</t>
    </rPh>
    <phoneticPr fontId="4"/>
  </si>
  <si>
    <t>人口減少やこれに伴う使用料収入減に対応できる安定した経営基盤の確立を目指し、他事業との共同処理や近隣の自治体と施設の広域的な管理体制や汚泥処理の共同化を実現するなど、経営の効率化を図っていく。
令和8年度に農業集落排水処理施設（上手岡地区）を公共下水道に接続して統合し、農業集落排水施設としての機能を廃止することで、効率化を図る予定としている。
また、処理場の運転管理等業務委託の広域化、及び汚泥処理の共同化について、近隣自治体と連携を図りながら、最適化を目指していく。
これらの取組みを確実に進捗させるとともに、使用料改定の必要性について検討する。</t>
    <rPh sb="97" eb="99">
      <t>レイワ</t>
    </rPh>
    <rPh sb="100" eb="102">
      <t>ネンド</t>
    </rPh>
    <rPh sb="103" eb="105">
      <t>ノウギョウ</t>
    </rPh>
    <rPh sb="105" eb="107">
      <t>シュウラク</t>
    </rPh>
    <rPh sb="107" eb="109">
      <t>ハイスイ</t>
    </rPh>
    <rPh sb="109" eb="111">
      <t>ショリ</t>
    </rPh>
    <rPh sb="111" eb="113">
      <t>シセツ</t>
    </rPh>
    <rPh sb="114" eb="117">
      <t>カミテオカ</t>
    </rPh>
    <rPh sb="117" eb="119">
      <t>チク</t>
    </rPh>
    <rPh sb="121" eb="126">
      <t>コウキョウゲスイドウ</t>
    </rPh>
    <rPh sb="127" eb="129">
      <t>セツゾク</t>
    </rPh>
    <rPh sb="131" eb="133">
      <t>トウゴウ</t>
    </rPh>
    <rPh sb="135" eb="141">
      <t>ノウギョウシュウラクハイスイ</t>
    </rPh>
    <rPh sb="141" eb="143">
      <t>シセツ</t>
    </rPh>
    <rPh sb="147" eb="149">
      <t>キノウ</t>
    </rPh>
    <rPh sb="150" eb="152">
      <t>ハイシ</t>
    </rPh>
    <rPh sb="158" eb="161">
      <t>コウリツカ</t>
    </rPh>
    <rPh sb="162" eb="163">
      <t>ハカ</t>
    </rPh>
    <rPh sb="164" eb="166">
      <t>ヨテイ</t>
    </rPh>
    <phoneticPr fontId="4"/>
  </si>
  <si>
    <t>当町は町内居住者が以前の2割程度まで激減していることから、経営の健全性・効率性評価の指標となる各数値は低く、健全性は低い状態にある。
緩やかな人口増加傾向は確認できるものの、経営の効率性向上に結び付くレベルではなく、現在施設の統廃合等により効率化を進めながら、維持管理業の他自治体との共同発注等により経費削減に努めている状況である。
これらの効率化へ向けた取組みによる効果を分析し、更なる費用削減を進めながら、使用料改定等の検討が必要な状況である。</t>
    <rPh sb="130" eb="132">
      <t>イジ</t>
    </rPh>
    <rPh sb="132" eb="134">
      <t>カンリ</t>
    </rPh>
    <rPh sb="134" eb="135">
      <t>ギョウ</t>
    </rPh>
    <rPh sb="136" eb="137">
      <t>タ</t>
    </rPh>
    <rPh sb="137" eb="140">
      <t>ジチタイ</t>
    </rPh>
    <rPh sb="142" eb="144">
      <t>キョウドウ</t>
    </rPh>
    <rPh sb="144" eb="146">
      <t>ハッチュウ</t>
    </rPh>
    <rPh sb="146" eb="147">
      <t>トウ</t>
    </rPh>
    <rPh sb="150" eb="152">
      <t>ケイヒ</t>
    </rPh>
    <rPh sb="152" eb="154">
      <t>サクゲン</t>
    </rPh>
    <rPh sb="155" eb="156">
      <t>ツト</t>
    </rPh>
    <rPh sb="160" eb="16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</si>
</sst>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DE-43C8-8400-607799CA8C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4DE-43C8-8400-607799CA8C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38.619999999999997</c:v>
                </c:pt>
                <c:pt idx="1">
                  <c:v>52.55</c:v>
                </c:pt>
                <c:pt idx="2">
                  <c:v>52.02</c:v>
                </c:pt>
                <c:pt idx="3">
                  <c:v>52.87</c:v>
                </c:pt>
                <c:pt idx="4">
                  <c:v>33.4</c:v>
                </c:pt>
              </c:numCache>
            </c:numRef>
          </c:val>
          <c:extLst>
            <c:ext xmlns:c16="http://schemas.microsoft.com/office/drawing/2014/chart" uri="{C3380CC4-5D6E-409C-BE32-E72D297353CC}">
              <c16:uniqueId val="{00000000-8E2F-4BFD-80EC-1994FF506F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8E2F-4BFD-80EC-1994FF506F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formatCode="#,##0.00;&quot;△&quot;#,##0.00;&quot;-&quot;">
                  <c:v>100</c:v>
                </c:pt>
                <c:pt idx="4" formatCode="#,##0.00;&quot;△&quot;#,##0.00;&quot;-&quot;">
                  <c:v>100</c:v>
                </c:pt>
              </c:numCache>
            </c:numRef>
          </c:val>
          <c:extLst>
            <c:ext xmlns:c16="http://schemas.microsoft.com/office/drawing/2014/chart" uri="{C3380CC4-5D6E-409C-BE32-E72D297353CC}">
              <c16:uniqueId val="{00000000-0173-497B-B6B4-86E3CE250A5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0173-497B-B6B4-86E3CE250A5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34.909999999999997</c:v>
                </c:pt>
                <c:pt idx="1">
                  <c:v>28.13</c:v>
                </c:pt>
                <c:pt idx="2">
                  <c:v>31.08</c:v>
                </c:pt>
                <c:pt idx="3">
                  <c:v>29.66</c:v>
                </c:pt>
                <c:pt idx="4">
                  <c:v>37.869999999999997</c:v>
                </c:pt>
              </c:numCache>
            </c:numRef>
          </c:val>
          <c:extLst>
            <c:ext xmlns:c16="http://schemas.microsoft.com/office/drawing/2014/chart" uri="{C3380CC4-5D6E-409C-BE32-E72D297353CC}">
              <c16:uniqueId val="{00000000-DC95-40BE-8CAC-4DF2DCC6090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95-40BE-8CAC-4DF2DCC6090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CD-47D8-AE3C-2511DD4889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CD-47D8-AE3C-2511DD4889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45-4A4C-AB13-C978B683D2D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45-4A4C-AB13-C978B683D2D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35-4701-A4E3-B7D1884AA56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35-4701-A4E3-B7D1884AA56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E6-4B3F-BFB1-1E34147D85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E6-4B3F-BFB1-1E34147D85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4212.51</c:v>
                </c:pt>
                <c:pt idx="4" formatCode="#,##0.00;&quot;△&quot;#,##0.00;&quot;-&quot;">
                  <c:v>4116.3100000000004</c:v>
                </c:pt>
              </c:numCache>
            </c:numRef>
          </c:val>
          <c:extLst>
            <c:ext xmlns:c16="http://schemas.microsoft.com/office/drawing/2014/chart" uri="{C3380CC4-5D6E-409C-BE32-E72D297353CC}">
              <c16:uniqueId val="{00000000-C5D9-4FA9-8296-F6A07BEBAD7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5D9-4FA9-8296-F6A07BEBAD7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29.52</c:v>
                </c:pt>
                <c:pt idx="1">
                  <c:v>8.82</c:v>
                </c:pt>
                <c:pt idx="2">
                  <c:v>31.15</c:v>
                </c:pt>
                <c:pt idx="3">
                  <c:v>7.72</c:v>
                </c:pt>
                <c:pt idx="4">
                  <c:v>30.07</c:v>
                </c:pt>
              </c:numCache>
            </c:numRef>
          </c:val>
          <c:extLst>
            <c:ext xmlns:c16="http://schemas.microsoft.com/office/drawing/2014/chart" uri="{C3380CC4-5D6E-409C-BE32-E72D297353CC}">
              <c16:uniqueId val="{00000000-5E37-408A-A1A4-1F98091674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E37-408A-A1A4-1F98091674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521.79</c:v>
                </c:pt>
                <c:pt idx="1">
                  <c:v>1802.32</c:v>
                </c:pt>
                <c:pt idx="2">
                  <c:v>506.08</c:v>
                </c:pt>
                <c:pt idx="3">
                  <c:v>2071.25</c:v>
                </c:pt>
                <c:pt idx="4">
                  <c:v>534.05999999999995</c:v>
                </c:pt>
              </c:numCache>
            </c:numRef>
          </c:val>
          <c:extLst>
            <c:ext xmlns:c16="http://schemas.microsoft.com/office/drawing/2014/chart" uri="{C3380CC4-5D6E-409C-BE32-E72D297353CC}">
              <c16:uniqueId val="{00000000-7AE3-4E23-B364-A19E4565F2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AE3-4E23-B364-A19E4565F2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富岡町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11316</v>
      </c>
      <c r="AM8" s="36"/>
      <c r="AN8" s="36"/>
      <c r="AO8" s="36"/>
      <c r="AP8" s="36"/>
      <c r="AQ8" s="36"/>
      <c r="AR8" s="36"/>
      <c r="AS8" s="36"/>
      <c r="AT8" s="37">
        <f>データ!T6</f>
        <v>68.39</v>
      </c>
      <c r="AU8" s="37"/>
      <c r="AV8" s="37"/>
      <c r="AW8" s="37"/>
      <c r="AX8" s="37"/>
      <c r="AY8" s="37"/>
      <c r="AZ8" s="37"/>
      <c r="BA8" s="37"/>
      <c r="BB8" s="37">
        <f>データ!U6</f>
        <v>165.46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24.51</v>
      </c>
      <c r="Q10" s="37"/>
      <c r="R10" s="37"/>
      <c r="S10" s="37"/>
      <c r="T10" s="37"/>
      <c r="U10" s="37"/>
      <c r="V10" s="37"/>
      <c r="W10" s="37">
        <f>データ!Q6</f>
        <v>33.57</v>
      </c>
      <c r="X10" s="37"/>
      <c r="Y10" s="37"/>
      <c r="Z10" s="37"/>
      <c r="AA10" s="37"/>
      <c r="AB10" s="37"/>
      <c r="AC10" s="37"/>
      <c r="AD10" s="36">
        <f>データ!R6</f>
        <v>2695</v>
      </c>
      <c r="AE10" s="36"/>
      <c r="AF10" s="36"/>
      <c r="AG10" s="36"/>
      <c r="AH10" s="36"/>
      <c r="AI10" s="36"/>
      <c r="AJ10" s="36"/>
      <c r="AK10" s="2"/>
      <c r="AL10" s="36">
        <f>データ!V6</f>
        <v>2735</v>
      </c>
      <c r="AM10" s="36"/>
      <c r="AN10" s="36"/>
      <c r="AO10" s="36"/>
      <c r="AP10" s="36"/>
      <c r="AQ10" s="36"/>
      <c r="AR10" s="36"/>
      <c r="AS10" s="36"/>
      <c r="AT10" s="37">
        <f>データ!W6</f>
        <v>1.93</v>
      </c>
      <c r="AU10" s="37"/>
      <c r="AV10" s="37"/>
      <c r="AW10" s="37"/>
      <c r="AX10" s="37"/>
      <c r="AY10" s="37"/>
      <c r="AZ10" s="37"/>
      <c r="BA10" s="37"/>
      <c r="BB10" s="37">
        <f>データ!X6</f>
        <v>1417.1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【798.10】</v>
      </c>
      <c r="I86" s="12" t="str">
        <f>データ!CA6</f>
        <v>【54.51】</v>
      </c>
      <c r="J86" s="12" t="str">
        <f>データ!CL6</f>
        <v>【286.33】</v>
      </c>
      <c r="K86" s="12" t="str">
        <f>データ!CW6</f>
        <v>【49.92】</v>
      </c>
      <c r="L86" s="12" t="str">
        <f>データ!DH6</f>
        <v>【87.80】</v>
      </c>
      <c r="M86" s="12" t="s">
        <v>43</v>
      </c>
      <c r="N86" s="12" t="s">
        <v>43</v>
      </c>
      <c r="O86" s="12" t="str">
        <f>データ!EO6</f>
        <v>【0.02】</v>
      </c>
    </row>
  </sheetData>
  <sheetProtection algorithmName="SHA-512" hashValue="YZPomsL49p2+GVgJ3FfirVA68RB9np12viVNjnSgp9sKTIGc8WaEz5ipOG0iVvVQvfASdqq9GLytS57k+FhpOg==" saltValue="jnBnXu0QWE2e3HGBadTE2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2024</v>
      </c>
      <c r="C6" s="19">
        <f t="shared" ref="C6:X6" si="3">C7</f>
        <v>75434</v>
      </c>
      <c r="D6" s="19">
        <f t="shared" si="3"/>
        <v>47</v>
      </c>
      <c r="E6" s="19">
        <f t="shared" si="3"/>
        <v>17</v>
      </c>
      <c r="F6" s="19">
        <f t="shared" si="3"/>
        <v>5</v>
      </c>
      <c r="G6" s="19">
        <f t="shared" si="3"/>
        <v>0</v>
      </c>
      <c r="H6" s="19" t="str">
        <f t="shared" si="3"/>
        <v>福島県　富岡町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24.51</v>
      </c>
      <c r="Q6" s="20">
        <f t="shared" si="3"/>
        <v>33.57</v>
      </c>
      <c r="R6" s="20">
        <f t="shared" si="3"/>
        <v>2695</v>
      </c>
      <c r="S6" s="20">
        <f t="shared" si="3"/>
        <v>11316</v>
      </c>
      <c r="T6" s="20">
        <f t="shared" si="3"/>
        <v>68.39</v>
      </c>
      <c r="U6" s="20">
        <f t="shared" si="3"/>
        <v>165.46</v>
      </c>
      <c r="V6" s="20">
        <f t="shared" si="3"/>
        <v>2735</v>
      </c>
      <c r="W6" s="20">
        <f t="shared" si="3"/>
        <v>1.93</v>
      </c>
      <c r="X6" s="20">
        <f t="shared" si="3"/>
        <v>1417.1</v>
      </c>
      <c r="Y6" s="21">
        <f>IF(Y7="",NA(),Y7)</f>
        <v>34.909999999999997</v>
      </c>
      <c r="Z6" s="21">
        <f t="shared" ref="Z6:AH6" si="4">IF(Z7="",NA(),Z7)</f>
        <v>28.13</v>
      </c>
      <c r="AA6" s="21">
        <f t="shared" si="4"/>
        <v>31.08</v>
      </c>
      <c r="AB6" s="21">
        <f t="shared" si="4"/>
        <v>29.66</v>
      </c>
      <c r="AC6" s="21">
        <f t="shared" si="4"/>
        <v>37.869999999999997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4212.51</v>
      </c>
      <c r="BJ6" s="21">
        <f t="shared" si="7"/>
        <v>4116.3100000000004</v>
      </c>
      <c r="BK6" s="21">
        <f t="shared" si="7"/>
        <v>867.83</v>
      </c>
      <c r="BL6" s="21">
        <f t="shared" si="7"/>
        <v>791.76</v>
      </c>
      <c r="BM6" s="21">
        <f t="shared" si="7"/>
        <v>900.82</v>
      </c>
      <c r="BN6" s="21">
        <f t="shared" si="7"/>
        <v>839.21</v>
      </c>
      <c r="BO6" s="21">
        <f t="shared" si="7"/>
        <v>791.46</v>
      </c>
      <c r="BP6" s="20" t="str">
        <f>IF(BP7="","",IF(BP7="-","【-】","【"&amp;SUBSTITUTE(TEXT(BP7,"#,##0.00"),"-","△")&amp;"】"))</f>
        <v>【798.10】</v>
      </c>
      <c r="BQ6" s="21">
        <f>IF(BQ7="",NA(),BQ7)</f>
        <v>29.52</v>
      </c>
      <c r="BR6" s="21">
        <f t="shared" ref="BR6:BZ6" si="8">IF(BR7="",NA(),BR7)</f>
        <v>8.82</v>
      </c>
      <c r="BS6" s="21">
        <f t="shared" si="8"/>
        <v>31.15</v>
      </c>
      <c r="BT6" s="21">
        <f t="shared" si="8"/>
        <v>7.72</v>
      </c>
      <c r="BU6" s="21">
        <f t="shared" si="8"/>
        <v>30.07</v>
      </c>
      <c r="BV6" s="21">
        <f t="shared" si="8"/>
        <v>57.08</v>
      </c>
      <c r="BW6" s="21">
        <f t="shared" si="8"/>
        <v>56.26</v>
      </c>
      <c r="BX6" s="21">
        <f t="shared" si="8"/>
        <v>52.94</v>
      </c>
      <c r="BY6" s="21">
        <f t="shared" si="8"/>
        <v>52.05</v>
      </c>
      <c r="BZ6" s="21">
        <f t="shared" si="8"/>
        <v>47.96</v>
      </c>
      <c r="CA6" s="20" t="str">
        <f>IF(CA7="","",IF(CA7="-","【-】","【"&amp;SUBSTITUTE(TEXT(CA7,"#,##0.00"),"-","△")&amp;"】"))</f>
        <v>【54.51】</v>
      </c>
      <c r="CB6" s="21">
        <f>IF(CB7="",NA(),CB7)</f>
        <v>521.79</v>
      </c>
      <c r="CC6" s="21">
        <f t="shared" ref="CC6:CK6" si="9">IF(CC7="",NA(),CC7)</f>
        <v>1802.32</v>
      </c>
      <c r="CD6" s="21">
        <f t="shared" si="9"/>
        <v>506.08</v>
      </c>
      <c r="CE6" s="21">
        <f t="shared" si="9"/>
        <v>2071.25</v>
      </c>
      <c r="CF6" s="21">
        <f t="shared" si="9"/>
        <v>534.05999999999995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38.619999999999997</v>
      </c>
      <c r="CN6" s="21">
        <f t="shared" ref="CN6:CV6" si="10">IF(CN7="",NA(),CN7)</f>
        <v>52.55</v>
      </c>
      <c r="CO6" s="21">
        <f t="shared" si="10"/>
        <v>52.02</v>
      </c>
      <c r="CP6" s="21">
        <f t="shared" si="10"/>
        <v>52.87</v>
      </c>
      <c r="CQ6" s="21">
        <f t="shared" si="10"/>
        <v>33.4</v>
      </c>
      <c r="CR6" s="21">
        <f t="shared" si="10"/>
        <v>54.83</v>
      </c>
      <c r="CS6" s="21">
        <f t="shared" si="10"/>
        <v>66.53</v>
      </c>
      <c r="CT6" s="21">
        <f t="shared" si="10"/>
        <v>52.35</v>
      </c>
      <c r="CU6" s="21">
        <f t="shared" si="10"/>
        <v>46.25</v>
      </c>
      <c r="CV6" s="21">
        <f t="shared" si="10"/>
        <v>45.32</v>
      </c>
      <c r="CW6" s="20" t="str">
        <f>IF(CW7="","",IF(CW7="-","【-】","【"&amp;SUBSTITUTE(TEXT(CW7,"#,##0.00"),"-","△")&amp;"】"))</f>
        <v>【49.92】</v>
      </c>
      <c r="CX6" s="20">
        <f>IF(CX7="",NA(),CX7)</f>
        <v>0</v>
      </c>
      <c r="CY6" s="20">
        <f t="shared" ref="CY6:DG6" si="11">IF(CY7="",NA(),CY7)</f>
        <v>0</v>
      </c>
      <c r="CZ6" s="20">
        <f t="shared" si="11"/>
        <v>0</v>
      </c>
      <c r="DA6" s="21">
        <f t="shared" si="11"/>
        <v>100</v>
      </c>
      <c r="DB6" s="21">
        <f t="shared" si="11"/>
        <v>100</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75434</v>
      </c>
      <c r="D7" s="23">
        <v>47</v>
      </c>
      <c r="E7" s="23">
        <v>17</v>
      </c>
      <c r="F7" s="23">
        <v>5</v>
      </c>
      <c r="G7" s="23">
        <v>0</v>
      </c>
      <c r="H7" s="23" t="s">
        <v>97</v>
      </c>
      <c r="I7" s="23" t="s">
        <v>98</v>
      </c>
      <c r="J7" s="23" t="s">
        <v>99</v>
      </c>
      <c r="K7" s="23" t="s">
        <v>100</v>
      </c>
      <c r="L7" s="23" t="s">
        <v>101</v>
      </c>
      <c r="M7" s="23" t="s">
        <v>102</v>
      </c>
      <c r="N7" s="24" t="s">
        <v>103</v>
      </c>
      <c r="O7" s="24" t="s">
        <v>104</v>
      </c>
      <c r="P7" s="24">
        <v>24.51</v>
      </c>
      <c r="Q7" s="24">
        <v>33.57</v>
      </c>
      <c r="R7" s="24">
        <v>2695</v>
      </c>
      <c r="S7" s="24">
        <v>11316</v>
      </c>
      <c r="T7" s="24">
        <v>68.39</v>
      </c>
      <c r="U7" s="24">
        <v>165.46</v>
      </c>
      <c r="V7" s="24">
        <v>2735</v>
      </c>
      <c r="W7" s="24">
        <v>1.93</v>
      </c>
      <c r="X7" s="24">
        <v>1417.1</v>
      </c>
      <c r="Y7" s="24">
        <v>34.909999999999997</v>
      </c>
      <c r="Z7" s="24">
        <v>28.13</v>
      </c>
      <c r="AA7" s="24">
        <v>31.08</v>
      </c>
      <c r="AB7" s="24">
        <v>29.66</v>
      </c>
      <c r="AC7" s="24">
        <v>37.869999999999997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4212.51</v>
      </c>
      <c r="BJ7" s="24">
        <v>4116.3100000000004</v>
      </c>
      <c r="BK7" s="24">
        <v>867.83</v>
      </c>
      <c r="BL7" s="24">
        <v>791.76</v>
      </c>
      <c r="BM7" s="24">
        <v>900.82</v>
      </c>
      <c r="BN7" s="24">
        <v>839.21</v>
      </c>
      <c r="BO7" s="24">
        <v>791.46</v>
      </c>
      <c r="BP7" s="24">
        <v>798.1</v>
      </c>
      <c r="BQ7" s="24">
        <v>29.52</v>
      </c>
      <c r="BR7" s="24">
        <v>8.82</v>
      </c>
      <c r="BS7" s="24">
        <v>31.15</v>
      </c>
      <c r="BT7" s="24">
        <v>7.72</v>
      </c>
      <c r="BU7" s="24">
        <v>30.07</v>
      </c>
      <c r="BV7" s="24">
        <v>57.08</v>
      </c>
      <c r="BW7" s="24">
        <v>56.26</v>
      </c>
      <c r="BX7" s="24">
        <v>52.94</v>
      </c>
      <c r="BY7" s="24">
        <v>52.05</v>
      </c>
      <c r="BZ7" s="24">
        <v>47.96</v>
      </c>
      <c r="CA7" s="24">
        <v>54.51</v>
      </c>
      <c r="CB7" s="24">
        <v>521.79</v>
      </c>
      <c r="CC7" s="24">
        <v>1802.32</v>
      </c>
      <c r="CD7" s="24">
        <v>506.08</v>
      </c>
      <c r="CE7" s="24">
        <v>2071.25</v>
      </c>
      <c r="CF7" s="24">
        <v>534.05999999999995</v>
      </c>
      <c r="CG7" s="24">
        <v>274.99</v>
      </c>
      <c r="CH7" s="24">
        <v>282.08999999999997</v>
      </c>
      <c r="CI7" s="24">
        <v>303.27999999999997</v>
      </c>
      <c r="CJ7" s="24">
        <v>301.86</v>
      </c>
      <c r="CK7" s="24">
        <v>325.85000000000002</v>
      </c>
      <c r="CL7" s="24">
        <v>286.33</v>
      </c>
      <c r="CM7" s="24">
        <v>38.619999999999997</v>
      </c>
      <c r="CN7" s="24">
        <v>52.55</v>
      </c>
      <c r="CO7" s="24">
        <v>52.02</v>
      </c>
      <c r="CP7" s="24">
        <v>52.87</v>
      </c>
      <c r="CQ7" s="24">
        <v>33.4</v>
      </c>
      <c r="CR7" s="24">
        <v>54.83</v>
      </c>
      <c r="CS7" s="24">
        <v>66.53</v>
      </c>
      <c r="CT7" s="24">
        <v>52.35</v>
      </c>
      <c r="CU7" s="24">
        <v>46.25</v>
      </c>
      <c r="CV7" s="24">
        <v>45.32</v>
      </c>
      <c r="CW7" s="24">
        <v>49.92</v>
      </c>
      <c r="CX7" s="24">
        <v>0</v>
      </c>
      <c r="CY7" s="24">
        <v>0</v>
      </c>
      <c r="CZ7" s="24">
        <v>0</v>
      </c>
      <c r="DA7" s="24">
        <v>100</v>
      </c>
      <c r="DB7" s="24">
        <v>100</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