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9_下水道係\023_下水道係関連調査・報告物\令和７年度\04_市町村財政課\08_公営企業に係る経営比較分析表（令和６年度決算）の分析等について\【経営比較分析表】2024_075434_47_1718\"/>
    </mc:Choice>
  </mc:AlternateContent>
  <workbookProtection workbookAlgorithmName="SHA-512" workbookHashValue="KBGv53vUq7+Rub7GRluLPF+CqgDMEcFD/HNovbL9j5iBLudSnMGB/OiKoZbsE5dUqK/6HuAf4f1UXEMMFC7PVQ==" workbookSaltValue="Zk93Cda5832+fztiuPQNrw=="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H86" i="4"/>
  <c r="E86" i="4"/>
  <c r="BB10" i="4"/>
  <c r="W10" i="4"/>
  <c r="BB8" i="4"/>
  <c r="AD8" i="4"/>
  <c r="W8" i="4"/>
  <c r="B8" i="4"/>
  <c r="B6" i="4"/>
</calcChain>
</file>

<file path=xl/sharedStrings.xml><?xml version="1.0" encoding="utf-8"?>
<sst xmlns="http://schemas.openxmlformats.org/spreadsheetml/2006/main" count="236" uniqueCount="120">
  <si>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</si>
  <si>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</si>
  <si>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</si>
  <si>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</si>
  <si>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</si>
  <si>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</si>
  <si>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</si>
  <si>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</si>
  <si>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</si>
  <si>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</si>
  <si>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</si>
  <si>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</si>
  <si>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</si>
  <si>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</si>
  <si>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</si>
  <si>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</si>
  <si>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</si>
  <si>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</si>
  <si>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</si>
  <si>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</si>
  <si>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</si>
  <si>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</si>
  <si>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</si>
  <si>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</si>
  <si>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</si>
  <si>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</si>
  <si>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</si>
  <si>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</si>
  <si>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</si>
  <si>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</si>
  <si>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</si>
  <si>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</si>
  <si>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</si>
  <si>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</si>
  <si>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</si>
  <si>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</si>
  <si>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</si>
  <si>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</si>
  <si>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</si>
  <si>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</si>
  <si>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</si>
  <si>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</si>
  <si>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</si>
  <si>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</si>
  <si>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</si>
  <si>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</si>
  <si>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</si>
  <si>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</si>
  <si>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</si>
  <si>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</si>
  <si>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</si>
  <si>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</si>
  <si>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</si>
  <si>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</si>
  <si>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</si>
  <si>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</si>
  <si>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</si>
  <si>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</si>
  <si>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</si>
  <si>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</si>
  <si>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</si>
  <si>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</si>
  <si>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</si>
  <si>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</si>
  <si>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</si>
  <si>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</si>
  <si>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</si>
  <si>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</si>
  <si>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</si>
  <si>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</si>
  <si>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</si>
  <si>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</si>
  <si>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</si>
  <si>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</si>
  <si>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</si>
  <si>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</si>
  <si>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</si>
  <si>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</si>
  <si>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</si>
  <si>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</si>
  <si>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</si>
  <si>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</si>
  <si>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</si>
  <si>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</si>
  <si>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</si>
  <si>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</si>
  <si>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</si>
  <si>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</si>
  <si>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</si>
  <si>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</si>
  <si>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</si>
  <si>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</si>
  <si>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</si>
  <si>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</si>
  <si>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</si>
  <si>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</si>
  <si>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</si>
  <si>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</si>
  <si>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富岡町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</si>
  <si>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</si>
  <si>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</si>
  <si>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</si>
  <si>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</si>
  <si>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</si>
  <si>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</si>
  <si>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</si>
  <si>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</si>
  <si>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</si>
  <si>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</si>
  <si>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</si>
  <si>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</si>
  <si>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</si>
  <si>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</si>
  <si>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</si>
  <si>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</si>
  <si>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</si>
  <si>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</si>
  <si>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東日本大震災により被災した施設の災害復旧工事を行ったことにより、当該箇所の施設の更新が進んだものの、整備後30年以上経過している管渠等施設は数多く存在している。
今後はストックマネジメント計画に基づき施設・設備の更新を行う予定。
現時点では、処理施設の機械・電気設備に大きな不具合等が見られないことから、将来においても法令に基づく点検・調査なと維持管理に努め、施設・設備の長寿命化を図り、管渠改善率の向上も視野に更新費用の低減と平準化を図ることで持続可能な事業運営を目指す。</t>
    <rPh sb="0" eb="6">
      <t>ヒガシニホンダイシンサイ</t>
    </rPh>
    <rPh sb="9" eb="11">
      <t>ヒサイ</t>
    </rPh>
    <rPh sb="13" eb="15">
      <t>シセツ</t>
    </rPh>
    <rPh sb="16" eb="18">
      <t>サイガイ</t>
    </rPh>
    <rPh sb="18" eb="20">
      <t>フッキュウ</t>
    </rPh>
    <rPh sb="20" eb="22">
      <t>コウジ</t>
    </rPh>
    <rPh sb="23" eb="24">
      <t>オコナ</t>
    </rPh>
    <rPh sb="32" eb="34">
      <t>トウガイ</t>
    </rPh>
    <rPh sb="34" eb="36">
      <t>カショ</t>
    </rPh>
    <rPh sb="37" eb="39">
      <t>シセツ</t>
    </rPh>
    <rPh sb="40" eb="42">
      <t>コウシン</t>
    </rPh>
    <rPh sb="43" eb="44">
      <t>スス</t>
    </rPh>
    <rPh sb="50" eb="52">
      <t>セイビ</t>
    </rPh>
    <rPh sb="52" eb="53">
      <t>ゴ</t>
    </rPh>
    <rPh sb="55" eb="58">
      <t>ネンイジョウ</t>
    </rPh>
    <rPh sb="58" eb="60">
      <t>ケイカ</t>
    </rPh>
    <rPh sb="64" eb="66">
      <t>カンキョ</t>
    </rPh>
    <rPh sb="66" eb="67">
      <t>トウ</t>
    </rPh>
    <rPh sb="67" eb="69">
      <t>シセツ</t>
    </rPh>
    <rPh sb="70" eb="72">
      <t>カズオオ</t>
    </rPh>
    <rPh sb="73" eb="75">
      <t>ソンザイ</t>
    </rPh>
    <rPh sb="81" eb="83">
      <t>コンゴ</t>
    </rPh>
    <rPh sb="94" eb="96">
      <t>ケイカク</t>
    </rPh>
    <rPh sb="97" eb="98">
      <t>モト</t>
    </rPh>
    <rPh sb="100" eb="102">
      <t>シセツ</t>
    </rPh>
    <rPh sb="103" eb="105">
      <t>セツビ</t>
    </rPh>
    <rPh sb="106" eb="108">
      <t>コウシン</t>
    </rPh>
    <rPh sb="109" eb="110">
      <t>オコナ</t>
    </rPh>
    <rPh sb="111" eb="113">
      <t>ヨテイ</t>
    </rPh>
    <rPh sb="115" eb="118">
      <t>ゲンジテン</t>
    </rPh>
    <rPh sb="121" eb="123">
      <t>ショリ</t>
    </rPh>
    <rPh sb="123" eb="125">
      <t>シセツ</t>
    </rPh>
    <rPh sb="126" eb="128">
      <t>キカイ</t>
    </rPh>
    <rPh sb="129" eb="131">
      <t>デンキ</t>
    </rPh>
    <rPh sb="131" eb="133">
      <t>セツビ</t>
    </rPh>
    <phoneticPr fontId="4"/>
  </si>
  <si>
    <t>人口減少やこれに伴う使用料収入減に対応できる安定した経営基盤の確立を目指し、他事業との共同処理や近隣の自治体と施設の広域的な管理体制や汚泥処理の共同化を実現するなど、経営の効率化を図っていく。
令和5年度に特定環境保全公共下水道（蛇谷須処理区）を公共下水道に接続して統合、さらに令和8年度に農業集落排水処理施設（上手岡地区）を公共下水道に接続して統合し、施設の維持管理の効率化を図る予定としている。
また、処理場の運転管理等業務委託の広域化、及び汚泥処理の共同化について、近隣自治体と連携を図りながら、最適化を目指していく。
これらの取組みを確実に進捗させるとともに、使用料改定の必要性について検討する。</t>
    <rPh sb="0" eb="2">
      <t>ジンコウ</t>
    </rPh>
    <rPh sb="2" eb="4">
      <t>ゲンショウ</t>
    </rPh>
    <rPh sb="8" eb="9">
      <t>トモナ</t>
    </rPh>
    <rPh sb="10" eb="13">
      <t>シヨウリョウ</t>
    </rPh>
    <rPh sb="13" eb="15">
      <t>シュウニュウ</t>
    </rPh>
    <rPh sb="15" eb="16">
      <t>ゲン</t>
    </rPh>
    <rPh sb="17" eb="19">
      <t>タイオウ</t>
    </rPh>
    <rPh sb="22" eb="24">
      <t>アンテイ</t>
    </rPh>
    <rPh sb="26" eb="28">
      <t>ケイエイ</t>
    </rPh>
    <rPh sb="28" eb="30">
      <t>キバン</t>
    </rPh>
    <rPh sb="31" eb="33">
      <t>カクリツ</t>
    </rPh>
    <rPh sb="34" eb="36">
      <t>メザ</t>
    </rPh>
    <rPh sb="38" eb="39">
      <t>タ</t>
    </rPh>
    <rPh sb="39" eb="41">
      <t>ジギョウ</t>
    </rPh>
    <rPh sb="43" eb="45">
      <t>キョウドウ</t>
    </rPh>
    <rPh sb="45" eb="47">
      <t>ショリ</t>
    </rPh>
    <rPh sb="48" eb="50">
      <t>キンリン</t>
    </rPh>
    <rPh sb="51" eb="54">
      <t>ジチタイ</t>
    </rPh>
    <rPh sb="55" eb="57">
      <t>シセツ</t>
    </rPh>
    <rPh sb="58" eb="61">
      <t>コウイキテキ</t>
    </rPh>
    <rPh sb="62" eb="64">
      <t>カンリ</t>
    </rPh>
    <rPh sb="64" eb="66">
      <t>タイセイ</t>
    </rPh>
    <rPh sb="67" eb="69">
      <t>オデイ</t>
    </rPh>
    <rPh sb="69" eb="71">
      <t>ショリ</t>
    </rPh>
    <rPh sb="72" eb="75">
      <t>キョウドウカ</t>
    </rPh>
    <rPh sb="76" eb="78">
      <t>ジツゲン</t>
    </rPh>
    <rPh sb="83" eb="85">
      <t>ケイエイ</t>
    </rPh>
    <rPh sb="86" eb="89">
      <t>コウリツカ</t>
    </rPh>
    <rPh sb="90" eb="91">
      <t>ハカ</t>
    </rPh>
    <rPh sb="97" eb="99">
      <t>レイワ</t>
    </rPh>
    <rPh sb="100" eb="102">
      <t>ネンド</t>
    </rPh>
    <rPh sb="103" eb="105">
      <t>トクテイ</t>
    </rPh>
    <rPh sb="105" eb="107">
      <t>カンキョウ</t>
    </rPh>
    <rPh sb="107" eb="109">
      <t>ホゼン</t>
    </rPh>
    <rPh sb="109" eb="111">
      <t>コウキョウ</t>
    </rPh>
    <rPh sb="111" eb="114">
      <t>ゲスイドウ</t>
    </rPh>
    <rPh sb="115" eb="116">
      <t>ヘビ</t>
    </rPh>
    <rPh sb="116" eb="117">
      <t>タニ</t>
    </rPh>
    <phoneticPr fontId="4"/>
  </si>
  <si>
    <t>当町は町内居住者が以前の2割程度まで激減していることから、経営の健全性・効率性評価の指標となる各数値は低く、健全性は低い状態にある。
緩やかな人口増加傾向は確認できるものの、経営の効率性向上に結び付くレベルではなく、現在施設の統廃合等により効率化を進めている状況である。
統廃合等事業を進めていることにより、今後汚水処理原価の数値が改善されることを目指す。
これらの効率化へ向けた取組みによる効果を分析し、更なる費用削減を進めながら、使用料改定等の検討が必要な状況である。</t>
    <rPh sb="0" eb="2">
      <t>トウマチ</t>
    </rPh>
    <rPh sb="3" eb="5">
      <t>チョウナイ</t>
    </rPh>
    <rPh sb="5" eb="8">
      <t>キョジュウシャ</t>
    </rPh>
    <rPh sb="9" eb="11">
      <t>イゼン</t>
    </rPh>
    <rPh sb="13" eb="14">
      <t>ワリ</t>
    </rPh>
    <rPh sb="14" eb="16">
      <t>テイド</t>
    </rPh>
    <rPh sb="18" eb="20">
      <t>ゲキゲン</t>
    </rPh>
    <rPh sb="29" eb="31">
      <t>ケイエイ</t>
    </rPh>
    <rPh sb="32" eb="35">
      <t>ケンゼンセイ</t>
    </rPh>
    <rPh sb="36" eb="39">
      <t>コウリツセイ</t>
    </rPh>
    <rPh sb="39" eb="41">
      <t>ヒョウカ</t>
    </rPh>
    <rPh sb="42" eb="44">
      <t>シヒョウ</t>
    </rPh>
    <rPh sb="51" eb="52">
      <t>ヒク</t>
    </rPh>
    <rPh sb="54" eb="57">
      <t>ケンゼンセイ</t>
    </rPh>
    <rPh sb="58" eb="59">
      <t>ヒク</t>
    </rPh>
    <rPh sb="60" eb="62">
      <t>ジョウタイ</t>
    </rPh>
    <rPh sb="67" eb="68">
      <t>ユル</t>
    </rPh>
    <rPh sb="71" eb="73">
      <t>ジンコウ</t>
    </rPh>
    <rPh sb="73" eb="75">
      <t>ゾウカ</t>
    </rPh>
    <rPh sb="75" eb="77">
      <t>ケイコウ</t>
    </rPh>
    <rPh sb="78" eb="80">
      <t>カクニン</t>
    </rPh>
    <rPh sb="87" eb="89">
      <t>ケイエイ</t>
    </rPh>
    <rPh sb="90" eb="93">
      <t>コウリツセイ</t>
    </rPh>
    <rPh sb="93" eb="95">
      <t>コウジョウ</t>
    </rPh>
    <rPh sb="96" eb="97">
      <t>ムス</t>
    </rPh>
    <rPh sb="98" eb="99">
      <t>ツ</t>
    </rPh>
    <rPh sb="108" eb="110">
      <t>ゲンザイ</t>
    </rPh>
    <rPh sb="110" eb="112">
      <t>シセツ</t>
    </rPh>
    <rPh sb="113" eb="116">
      <t>トウハイゴウ</t>
    </rPh>
    <rPh sb="116" eb="117">
      <t>トウ</t>
    </rPh>
    <rPh sb="120" eb="123">
      <t>コウリツカ</t>
    </rPh>
    <rPh sb="124" eb="125">
      <t>スス</t>
    </rPh>
    <rPh sb="129" eb="131">
      <t>ジョウキョウ</t>
    </rPh>
    <rPh sb="136" eb="139">
      <t>トウハイゴウ</t>
    </rPh>
    <rPh sb="139" eb="140">
      <t>トウ</t>
    </rPh>
    <rPh sb="140" eb="142">
      <t>ジギョウ</t>
    </rPh>
    <rPh sb="143" eb="144">
      <t>スス</t>
    </rPh>
    <rPh sb="154" eb="156">
      <t>コンゴ</t>
    </rPh>
    <rPh sb="156" eb="158">
      <t>オスイ</t>
    </rPh>
    <rPh sb="158" eb="160">
      <t>ショリ</t>
    </rPh>
    <rPh sb="160" eb="162">
      <t>ゲンカ</t>
    </rPh>
    <rPh sb="163" eb="165">
      <t>スウチ</t>
    </rPh>
    <rPh sb="166" eb="168">
      <t>カイゼン</t>
    </rPh>
    <rPh sb="174" eb="176">
      <t>メザ</t>
    </rPh>
    <rPh sb="183" eb="186">
      <t>コウリツカ</t>
    </rPh>
    <rPh sb="187" eb="188">
      <t>ム</t>
    </rPh>
    <rPh sb="190" eb="192">
      <t>トリク</t>
    </rPh>
    <rPh sb="196" eb="198">
      <t>コウカ</t>
    </rPh>
    <rPh sb="199" eb="201">
      <t>ブンセキ</t>
    </rPh>
    <rPh sb="203" eb="204">
      <t>サラ</t>
    </rPh>
    <rPh sb="206" eb="208">
      <t>ヒヨウ</t>
    </rPh>
    <rPh sb="208" eb="210">
      <t>サクゲン</t>
    </rPh>
    <rPh sb="211" eb="212">
      <t>スス</t>
    </rPh>
    <rPh sb="217" eb="220">
      <t>シヨウリョウ</t>
    </rPh>
    <rPh sb="220" eb="222">
      <t>カイテイ</t>
    </rPh>
    <rPh sb="222" eb="223">
      <t>トウ</t>
    </rPh>
    <rPh sb="224" eb="226">
      <t>ケントウ</t>
    </rPh>
    <rPh sb="227" eb="229">
      <t>ヒツヨウ</t>
    </rPh>
    <rPh sb="230" eb="23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</si>
</sst>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6C-4AAE-B28E-39F0C6F7A10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A96C-4AAE-B28E-39F0C6F7A10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33.700000000000003</c:v>
                </c:pt>
                <c:pt idx="1">
                  <c:v>34.44</c:v>
                </c:pt>
                <c:pt idx="2">
                  <c:v>34.56</c:v>
                </c:pt>
                <c:pt idx="3">
                  <c:v>34.65</c:v>
                </c:pt>
                <c:pt idx="4">
                  <c:v>35.61</c:v>
                </c:pt>
              </c:numCache>
            </c:numRef>
          </c:val>
          <c:extLst>
            <c:ext xmlns:c16="http://schemas.microsoft.com/office/drawing/2014/chart" uri="{C3380CC4-5D6E-409C-BE32-E72D297353CC}">
              <c16:uniqueId val="{00000000-2FA9-453E-81DA-0A40E109818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54.86</c:v>
                </c:pt>
                <c:pt idx="3">
                  <c:v>55.04</c:v>
                </c:pt>
                <c:pt idx="4">
                  <c:v>53.26</c:v>
                </c:pt>
              </c:numCache>
            </c:numRef>
          </c:val>
          <c:smooth val="0"/>
          <c:extLst>
            <c:ext xmlns:c16="http://schemas.microsoft.com/office/drawing/2014/chart" uri="{C3380CC4-5D6E-409C-BE32-E72D297353CC}">
              <c16:uniqueId val="{00000001-2FA9-453E-81DA-0A40E109818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formatCode="#,##0.00;&quot;△&quot;#,##0.00;&quot;-&quot;">
                  <c:v>100</c:v>
                </c:pt>
                <c:pt idx="4" formatCode="#,##0.00;&quot;△&quot;#,##0.00;&quot;-&quot;">
                  <c:v>100</c:v>
                </c:pt>
              </c:numCache>
            </c:numRef>
          </c:val>
          <c:extLst>
            <c:ext xmlns:c16="http://schemas.microsoft.com/office/drawing/2014/chart" uri="{C3380CC4-5D6E-409C-BE32-E72D297353CC}">
              <c16:uniqueId val="{00000000-2806-4E21-8852-14D835B0B20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91.37</c:v>
                </c:pt>
                <c:pt idx="3">
                  <c:v>91.92</c:v>
                </c:pt>
                <c:pt idx="4">
                  <c:v>91.12</c:v>
                </c:pt>
              </c:numCache>
            </c:numRef>
          </c:val>
          <c:smooth val="0"/>
          <c:extLst>
            <c:ext xmlns:c16="http://schemas.microsoft.com/office/drawing/2014/chart" uri="{C3380CC4-5D6E-409C-BE32-E72D297353CC}">
              <c16:uniqueId val="{00000001-2806-4E21-8852-14D835B0B20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25.66</c:v>
                </c:pt>
                <c:pt idx="1">
                  <c:v>37.74</c:v>
                </c:pt>
                <c:pt idx="2">
                  <c:v>42.34</c:v>
                </c:pt>
                <c:pt idx="3">
                  <c:v>44.48</c:v>
                </c:pt>
                <c:pt idx="4">
                  <c:v>52.69</c:v>
                </c:pt>
              </c:numCache>
            </c:numRef>
          </c:val>
          <c:extLst>
            <c:ext xmlns:c16="http://schemas.microsoft.com/office/drawing/2014/chart" uri="{C3380CC4-5D6E-409C-BE32-E72D297353CC}">
              <c16:uniqueId val="{00000000-39BE-45DF-89C4-7C42D0A58A4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BE-45DF-89C4-7C42D0A58A4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38-4C54-9568-1E201B1D085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38-4C54-9568-1E201B1D085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0E-40C5-9410-01F3C3D7F3B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0E-40C5-9410-01F3C3D7F3B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D6-438F-B6DF-667DA4064EF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D6-438F-B6DF-667DA4064EF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CB-4B9C-B133-B35020A012D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CB-4B9C-B133-B35020A012D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1172.69</c:v>
                </c:pt>
                <c:pt idx="4" formatCode="#,##0.00;&quot;△&quot;#,##0.00;&quot;-&quot;">
                  <c:v>1039.01</c:v>
                </c:pt>
              </c:numCache>
            </c:numRef>
          </c:val>
          <c:extLst>
            <c:ext xmlns:c16="http://schemas.microsoft.com/office/drawing/2014/chart" uri="{C3380CC4-5D6E-409C-BE32-E72D297353CC}">
              <c16:uniqueId val="{00000000-4C38-4E7A-A1C8-47105E196E5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742.08</c:v>
                </c:pt>
                <c:pt idx="3">
                  <c:v>730.84</c:v>
                </c:pt>
                <c:pt idx="4">
                  <c:v>706.45</c:v>
                </c:pt>
              </c:numCache>
            </c:numRef>
          </c:val>
          <c:smooth val="0"/>
          <c:extLst>
            <c:ext xmlns:c16="http://schemas.microsoft.com/office/drawing/2014/chart" uri="{C3380CC4-5D6E-409C-BE32-E72D297353CC}">
              <c16:uniqueId val="{00000001-4C38-4E7A-A1C8-47105E196E5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66.510000000000005</c:v>
                </c:pt>
                <c:pt idx="1">
                  <c:v>28.82</c:v>
                </c:pt>
                <c:pt idx="2">
                  <c:v>28.27</c:v>
                </c:pt>
                <c:pt idx="3">
                  <c:v>19.25</c:v>
                </c:pt>
                <c:pt idx="4">
                  <c:v>39.299999999999997</c:v>
                </c:pt>
              </c:numCache>
            </c:numRef>
          </c:val>
          <c:extLst>
            <c:ext xmlns:c16="http://schemas.microsoft.com/office/drawing/2014/chart" uri="{C3380CC4-5D6E-409C-BE32-E72D297353CC}">
              <c16:uniqueId val="{00000000-24B8-4184-9555-EFE628B60F8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86.51</c:v>
                </c:pt>
                <c:pt idx="3">
                  <c:v>89.17</c:v>
                </c:pt>
                <c:pt idx="4">
                  <c:v>85.67</c:v>
                </c:pt>
              </c:numCache>
            </c:numRef>
          </c:val>
          <c:smooth val="0"/>
          <c:extLst>
            <c:ext xmlns:c16="http://schemas.microsoft.com/office/drawing/2014/chart" uri="{C3380CC4-5D6E-409C-BE32-E72D297353CC}">
              <c16:uniqueId val="{00000001-24B8-4184-9555-EFE628B60F8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272.08999999999997</c:v>
                </c:pt>
                <c:pt idx="1">
                  <c:v>646.37</c:v>
                </c:pt>
                <c:pt idx="2">
                  <c:v>654.78</c:v>
                </c:pt>
                <c:pt idx="3">
                  <c:v>954.57</c:v>
                </c:pt>
                <c:pt idx="4">
                  <c:v>463.49</c:v>
                </c:pt>
              </c:numCache>
            </c:numRef>
          </c:val>
          <c:extLst>
            <c:ext xmlns:c16="http://schemas.microsoft.com/office/drawing/2014/chart" uri="{C3380CC4-5D6E-409C-BE32-E72D297353CC}">
              <c16:uniqueId val="{00000000-C3B3-4162-A883-A1927155037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188.24</c:v>
                </c:pt>
                <c:pt idx="3">
                  <c:v>184.85</c:v>
                </c:pt>
                <c:pt idx="4">
                  <c:v>194.78</c:v>
                </c:pt>
              </c:numCache>
            </c:numRef>
          </c:val>
          <c:smooth val="0"/>
          <c:extLst>
            <c:ext xmlns:c16="http://schemas.microsoft.com/office/drawing/2014/chart" uri="{C3380CC4-5D6E-409C-BE32-E72D297353CC}">
              <c16:uniqueId val="{00000001-C3B3-4162-A883-A1927155037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富岡町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Cd1</v>
      </c>
      <c r="X8" s="34"/>
      <c r="Y8" s="34"/>
      <c r="Z8" s="34"/>
      <c r="AA8" s="34"/>
      <c r="AB8" s="34"/>
      <c r="AC8" s="34"/>
      <c r="AD8" s="35" t="str">
        <f>データ!$M$6</f>
        <v>非設置</v>
      </c>
      <c r="AE8" s="35"/>
      <c r="AF8" s="35"/>
      <c r="AG8" s="35"/>
      <c r="AH8" s="35"/>
      <c r="AI8" s="35"/>
      <c r="AJ8" s="35"/>
      <c r="AK8" s="3"/>
      <c r="AL8" s="36">
        <f>データ!S6</f>
        <v>11316</v>
      </c>
      <c r="AM8" s="36"/>
      <c r="AN8" s="36"/>
      <c r="AO8" s="36"/>
      <c r="AP8" s="36"/>
      <c r="AQ8" s="36"/>
      <c r="AR8" s="36"/>
      <c r="AS8" s="36"/>
      <c r="AT8" s="37">
        <f>データ!T6</f>
        <v>68.39</v>
      </c>
      <c r="AU8" s="37"/>
      <c r="AV8" s="37"/>
      <c r="AW8" s="37"/>
      <c r="AX8" s="37"/>
      <c r="AY8" s="37"/>
      <c r="AZ8" s="37"/>
      <c r="BA8" s="37"/>
      <c r="BB8" s="37">
        <f>データ!U6</f>
        <v>165.46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53.32</v>
      </c>
      <c r="Q10" s="37"/>
      <c r="R10" s="37"/>
      <c r="S10" s="37"/>
      <c r="T10" s="37"/>
      <c r="U10" s="37"/>
      <c r="V10" s="37"/>
      <c r="W10" s="37">
        <f>データ!Q6</f>
        <v>56.02</v>
      </c>
      <c r="X10" s="37"/>
      <c r="Y10" s="37"/>
      <c r="Z10" s="37"/>
      <c r="AA10" s="37"/>
      <c r="AB10" s="37"/>
      <c r="AC10" s="37"/>
      <c r="AD10" s="36">
        <f>データ!R6</f>
        <v>2695</v>
      </c>
      <c r="AE10" s="36"/>
      <c r="AF10" s="36"/>
      <c r="AG10" s="36"/>
      <c r="AH10" s="36"/>
      <c r="AI10" s="36"/>
      <c r="AJ10" s="36"/>
      <c r="AK10" s="2"/>
      <c r="AL10" s="36">
        <f>データ!V6</f>
        <v>5950</v>
      </c>
      <c r="AM10" s="36"/>
      <c r="AN10" s="36"/>
      <c r="AO10" s="36"/>
      <c r="AP10" s="36"/>
      <c r="AQ10" s="36"/>
      <c r="AR10" s="36"/>
      <c r="AS10" s="36"/>
      <c r="AT10" s="37">
        <f>データ!W6</f>
        <v>3.16</v>
      </c>
      <c r="AU10" s="37"/>
      <c r="AV10" s="37"/>
      <c r="AW10" s="37"/>
      <c r="AX10" s="37"/>
      <c r="AY10" s="37"/>
      <c r="AZ10" s="37"/>
      <c r="BA10" s="37"/>
      <c r="BB10" s="37">
        <f>データ!X6</f>
        <v>1882.91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119</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【602.56】</v>
      </c>
      <c r="I86" s="12" t="str">
        <f>データ!CA6</f>
        <v>【97.94】</v>
      </c>
      <c r="J86" s="12" t="str">
        <f>データ!CL6</f>
        <v>【140.98】</v>
      </c>
      <c r="K86" s="12" t="str">
        <f>データ!CW6</f>
        <v>【60.13】</v>
      </c>
      <c r="L86" s="12" t="str">
        <f>データ!DH6</f>
        <v>【96.00】</v>
      </c>
      <c r="M86" s="12" t="s">
        <v>44</v>
      </c>
      <c r="N86" s="12" t="s">
        <v>43</v>
      </c>
      <c r="O86" s="12" t="str">
        <f>データ!EO6</f>
        <v>【0.19】</v>
      </c>
    </row>
  </sheetData>
  <sheetProtection algorithmName="SHA-512" hashValue="GmCCX5aWU5luiz+z7PEdekPUY3tdvEjbegFQIXahs8lp5vi7f/I4nGq2/2utWyhXPoUc2tK2Vzem/6n83jSYrw==" saltValue="An7IpOY6EfmfhdVGQwNS9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75434</v>
      </c>
      <c r="D6" s="19">
        <f t="shared" si="3"/>
        <v>47</v>
      </c>
      <c r="E6" s="19">
        <f t="shared" si="3"/>
        <v>17</v>
      </c>
      <c r="F6" s="19">
        <f t="shared" si="3"/>
        <v>1</v>
      </c>
      <c r="G6" s="19">
        <f t="shared" si="3"/>
        <v>0</v>
      </c>
      <c r="H6" s="19" t="str">
        <f t="shared" si="3"/>
        <v>福島県　富岡町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53.32</v>
      </c>
      <c r="Q6" s="20">
        <f t="shared" si="3"/>
        <v>56.02</v>
      </c>
      <c r="R6" s="20">
        <f t="shared" si="3"/>
        <v>2695</v>
      </c>
      <c r="S6" s="20">
        <f t="shared" si="3"/>
        <v>11316</v>
      </c>
      <c r="T6" s="20">
        <f t="shared" si="3"/>
        <v>68.39</v>
      </c>
      <c r="U6" s="20">
        <f t="shared" si="3"/>
        <v>165.46</v>
      </c>
      <c r="V6" s="20">
        <f t="shared" si="3"/>
        <v>5950</v>
      </c>
      <c r="W6" s="20">
        <f t="shared" si="3"/>
        <v>3.16</v>
      </c>
      <c r="X6" s="20">
        <f t="shared" si="3"/>
        <v>1882.91</v>
      </c>
      <c r="Y6" s="21">
        <f>IF(Y7="",NA(),Y7)</f>
        <v>25.66</v>
      </c>
      <c r="Z6" s="21">
        <f t="shared" ref="Z6:AH6" si="4">IF(Z7="",NA(),Z7)</f>
        <v>37.74</v>
      </c>
      <c r="AA6" s="21">
        <f t="shared" si="4"/>
        <v>42.34</v>
      </c>
      <c r="AB6" s="21">
        <f t="shared" si="4"/>
        <v>44.48</v>
      </c>
      <c r="AC6" s="21">
        <f t="shared" si="4"/>
        <v>52.69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1172.69</v>
      </c>
      <c r="BJ6" s="21">
        <f t="shared" si="7"/>
        <v>1039.01</v>
      </c>
      <c r="BK6" s="21">
        <f t="shared" si="7"/>
        <v>1245.0999999999999</v>
      </c>
      <c r="BL6" s="21">
        <f t="shared" si="7"/>
        <v>1108.8</v>
      </c>
      <c r="BM6" s="21">
        <f t="shared" si="7"/>
        <v>742.08</v>
      </c>
      <c r="BN6" s="21">
        <f t="shared" si="7"/>
        <v>730.84</v>
      </c>
      <c r="BO6" s="21">
        <f t="shared" si="7"/>
        <v>706.45</v>
      </c>
      <c r="BP6" s="20" t="str">
        <f>IF(BP7="","",IF(BP7="-","【-】","【"&amp;SUBSTITUTE(TEXT(BP7,"#,##0.00"),"-","△")&amp;"】"))</f>
        <v>【602.56】</v>
      </c>
      <c r="BQ6" s="21">
        <f>IF(BQ7="",NA(),BQ7)</f>
        <v>66.510000000000005</v>
      </c>
      <c r="BR6" s="21">
        <f t="shared" ref="BR6:BZ6" si="8">IF(BR7="",NA(),BR7)</f>
        <v>28.82</v>
      </c>
      <c r="BS6" s="21">
        <f t="shared" si="8"/>
        <v>28.27</v>
      </c>
      <c r="BT6" s="21">
        <f t="shared" si="8"/>
        <v>19.25</v>
      </c>
      <c r="BU6" s="21">
        <f t="shared" si="8"/>
        <v>39.299999999999997</v>
      </c>
      <c r="BV6" s="21">
        <f t="shared" si="8"/>
        <v>79.77</v>
      </c>
      <c r="BW6" s="21">
        <f t="shared" si="8"/>
        <v>79.63</v>
      </c>
      <c r="BX6" s="21">
        <f t="shared" si="8"/>
        <v>86.51</v>
      </c>
      <c r="BY6" s="21">
        <f t="shared" si="8"/>
        <v>89.17</v>
      </c>
      <c r="BZ6" s="21">
        <f t="shared" si="8"/>
        <v>85.67</v>
      </c>
      <c r="CA6" s="20" t="str">
        <f>IF(CA7="","",IF(CA7="-","【-】","【"&amp;SUBSTITUTE(TEXT(CA7,"#,##0.00"),"-","△")&amp;"】"))</f>
        <v>【97.94】</v>
      </c>
      <c r="CB6" s="21">
        <f>IF(CB7="",NA(),CB7)</f>
        <v>272.08999999999997</v>
      </c>
      <c r="CC6" s="21">
        <f t="shared" ref="CC6:CK6" si="9">IF(CC7="",NA(),CC7)</f>
        <v>646.37</v>
      </c>
      <c r="CD6" s="21">
        <f t="shared" si="9"/>
        <v>654.78</v>
      </c>
      <c r="CE6" s="21">
        <f t="shared" si="9"/>
        <v>954.57</v>
      </c>
      <c r="CF6" s="21">
        <f t="shared" si="9"/>
        <v>463.49</v>
      </c>
      <c r="CG6" s="21">
        <f t="shared" si="9"/>
        <v>214.56</v>
      </c>
      <c r="CH6" s="21">
        <f t="shared" si="9"/>
        <v>213.66</v>
      </c>
      <c r="CI6" s="21">
        <f t="shared" si="9"/>
        <v>188.24</v>
      </c>
      <c r="CJ6" s="21">
        <f t="shared" si="9"/>
        <v>184.85</v>
      </c>
      <c r="CK6" s="21">
        <f t="shared" si="9"/>
        <v>194.78</v>
      </c>
      <c r="CL6" s="20" t="str">
        <f>IF(CL7="","",IF(CL7="-","【-】","【"&amp;SUBSTITUTE(TEXT(CL7,"#,##0.00"),"-","△")&amp;"】"))</f>
        <v>【140.98】</v>
      </c>
      <c r="CM6" s="21">
        <f>IF(CM7="",NA(),CM7)</f>
        <v>33.700000000000003</v>
      </c>
      <c r="CN6" s="21">
        <f t="shared" ref="CN6:CV6" si="10">IF(CN7="",NA(),CN7)</f>
        <v>34.44</v>
      </c>
      <c r="CO6" s="21">
        <f t="shared" si="10"/>
        <v>34.56</v>
      </c>
      <c r="CP6" s="21">
        <f t="shared" si="10"/>
        <v>34.65</v>
      </c>
      <c r="CQ6" s="21">
        <f t="shared" si="10"/>
        <v>35.61</v>
      </c>
      <c r="CR6" s="21">
        <f t="shared" si="10"/>
        <v>49.47</v>
      </c>
      <c r="CS6" s="21">
        <f t="shared" si="10"/>
        <v>48.19</v>
      </c>
      <c r="CT6" s="21">
        <f t="shared" si="10"/>
        <v>54.86</v>
      </c>
      <c r="CU6" s="21">
        <f t="shared" si="10"/>
        <v>55.04</v>
      </c>
      <c r="CV6" s="21">
        <f t="shared" si="10"/>
        <v>53.26</v>
      </c>
      <c r="CW6" s="20" t="str">
        <f>IF(CW7="","",IF(CW7="-","【-】","【"&amp;SUBSTITUTE(TEXT(CW7,"#,##0.00"),"-","△")&amp;"】"))</f>
        <v>【60.13】</v>
      </c>
      <c r="CX6" s="20">
        <f>IF(CX7="",NA(),CX7)</f>
        <v>0</v>
      </c>
      <c r="CY6" s="20">
        <f t="shared" ref="CY6:DG6" si="11">IF(CY7="",NA(),CY7)</f>
        <v>0</v>
      </c>
      <c r="CZ6" s="20">
        <f t="shared" si="11"/>
        <v>0</v>
      </c>
      <c r="DA6" s="21">
        <f t="shared" si="11"/>
        <v>100</v>
      </c>
      <c r="DB6" s="21">
        <f t="shared" si="11"/>
        <v>100</v>
      </c>
      <c r="DC6" s="21">
        <f t="shared" si="11"/>
        <v>82.06</v>
      </c>
      <c r="DD6" s="21">
        <f t="shared" si="11"/>
        <v>82.26</v>
      </c>
      <c r="DE6" s="21">
        <f t="shared" si="11"/>
        <v>91.37</v>
      </c>
      <c r="DF6" s="21">
        <f t="shared" si="11"/>
        <v>91.92</v>
      </c>
      <c r="DG6" s="21">
        <f t="shared" si="11"/>
        <v>91.12</v>
      </c>
      <c r="DH6" s="20" t="str">
        <f>IF(DH7="","",IF(DH7="-","【-】","【"&amp;SUBSTITUTE(TEXT(DH7,"#,##0.00"),"-","△")&amp;"】"))</f>
        <v>【96.00】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0.32</v>
      </c>
      <c r="EK6" s="21">
        <f t="shared" si="14"/>
        <v>0.1</v>
      </c>
      <c r="EL6" s="21">
        <f t="shared" si="14"/>
        <v>7.0000000000000007E-2</v>
      </c>
      <c r="EM6" s="21">
        <f t="shared" si="14"/>
        <v>0.06</v>
      </c>
      <c r="EN6" s="21">
        <f t="shared" si="14"/>
        <v>7.0000000000000007E-2</v>
      </c>
      <c r="EO6" s="20" t="str">
        <f>IF(EO7="","",IF(EO7="-","【-】","【"&amp;SUBSTITUTE(TEXT(EO7,"#,##0.00"),"-","△")&amp;"】"))</f>
        <v>【0.19】</v>
      </c>
    </row>
    <row r="7" spans="1:145" s="22" customFormat="1" x14ac:dyDescent="0.15">
      <c r="A7" s="14"/>
      <c r="B7" s="23">
        <v>2024</v>
      </c>
      <c r="C7" s="23">
        <v>75434</v>
      </c>
      <c r="D7" s="23">
        <v>47</v>
      </c>
      <c r="E7" s="23">
        <v>17</v>
      </c>
      <c r="F7" s="23">
        <v>1</v>
      </c>
      <c r="G7" s="23">
        <v>0</v>
      </c>
      <c r="H7" s="23" t="s">
        <v>98</v>
      </c>
      <c r="I7" s="23" t="s">
        <v>99</v>
      </c>
      <c r="J7" s="23" t="s">
        <v>100</v>
      </c>
      <c r="K7" s="23" t="s">
        <v>101</v>
      </c>
      <c r="L7" s="23" t="s">
        <v>102</v>
      </c>
      <c r="M7" s="23" t="s">
        <v>103</v>
      </c>
      <c r="N7" s="24" t="s">
        <v>104</v>
      </c>
      <c r="O7" s="24" t="s">
        <v>105</v>
      </c>
      <c r="P7" s="24">
        <v>53.32</v>
      </c>
      <c r="Q7" s="24">
        <v>56.02</v>
      </c>
      <c r="R7" s="24">
        <v>2695</v>
      </c>
      <c r="S7" s="24">
        <v>11316</v>
      </c>
      <c r="T7" s="24">
        <v>68.39</v>
      </c>
      <c r="U7" s="24">
        <v>165.46</v>
      </c>
      <c r="V7" s="24">
        <v>5950</v>
      </c>
      <c r="W7" s="24">
        <v>3.16</v>
      </c>
      <c r="X7" s="24">
        <v>1882.91</v>
      </c>
      <c r="Y7" s="24">
        <v>25.66</v>
      </c>
      <c r="Z7" s="24">
        <v>37.74</v>
      </c>
      <c r="AA7" s="24">
        <v>42.34</v>
      </c>
      <c r="AB7" s="24">
        <v>44.48</v>
      </c>
      <c r="AC7" s="24">
        <v>52.69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1172.69</v>
      </c>
      <c r="BJ7" s="24">
        <v>1039.01</v>
      </c>
      <c r="BK7" s="24">
        <v>1245.0999999999999</v>
      </c>
      <c r="BL7" s="24">
        <v>1108.8</v>
      </c>
      <c r="BM7" s="24">
        <v>742.08</v>
      </c>
      <c r="BN7" s="24">
        <v>730.84</v>
      </c>
      <c r="BO7" s="24">
        <v>706.45</v>
      </c>
      <c r="BP7" s="24">
        <v>602.55999999999995</v>
      </c>
      <c r="BQ7" s="24">
        <v>66.510000000000005</v>
      </c>
      <c r="BR7" s="24">
        <v>28.82</v>
      </c>
      <c r="BS7" s="24">
        <v>28.27</v>
      </c>
      <c r="BT7" s="24">
        <v>19.25</v>
      </c>
      <c r="BU7" s="24">
        <v>39.299999999999997</v>
      </c>
      <c r="BV7" s="24">
        <v>79.77</v>
      </c>
      <c r="BW7" s="24">
        <v>79.63</v>
      </c>
      <c r="BX7" s="24">
        <v>86.51</v>
      </c>
      <c r="BY7" s="24">
        <v>89.17</v>
      </c>
      <c r="BZ7" s="24">
        <v>85.67</v>
      </c>
      <c r="CA7" s="24">
        <v>97.94</v>
      </c>
      <c r="CB7" s="24">
        <v>272.08999999999997</v>
      </c>
      <c r="CC7" s="24">
        <v>646.37</v>
      </c>
      <c r="CD7" s="24">
        <v>654.78</v>
      </c>
      <c r="CE7" s="24">
        <v>954.57</v>
      </c>
      <c r="CF7" s="24">
        <v>463.49</v>
      </c>
      <c r="CG7" s="24">
        <v>214.56</v>
      </c>
      <c r="CH7" s="24">
        <v>213.66</v>
      </c>
      <c r="CI7" s="24">
        <v>188.24</v>
      </c>
      <c r="CJ7" s="24">
        <v>184.85</v>
      </c>
      <c r="CK7" s="24">
        <v>194.78</v>
      </c>
      <c r="CL7" s="24">
        <v>140.97999999999999</v>
      </c>
      <c r="CM7" s="24">
        <v>33.700000000000003</v>
      </c>
      <c r="CN7" s="24">
        <v>34.44</v>
      </c>
      <c r="CO7" s="24">
        <v>34.56</v>
      </c>
      <c r="CP7" s="24">
        <v>34.65</v>
      </c>
      <c r="CQ7" s="24">
        <v>35.61</v>
      </c>
      <c r="CR7" s="24">
        <v>49.47</v>
      </c>
      <c r="CS7" s="24">
        <v>48.19</v>
      </c>
      <c r="CT7" s="24">
        <v>54.86</v>
      </c>
      <c r="CU7" s="24">
        <v>55.04</v>
      </c>
      <c r="CV7" s="24">
        <v>53.26</v>
      </c>
      <c r="CW7" s="24">
        <v>60.13</v>
      </c>
      <c r="CX7" s="24">
        <v>0</v>
      </c>
      <c r="CY7" s="24">
        <v>0</v>
      </c>
      <c r="CZ7" s="24">
        <v>0</v>
      </c>
      <c r="DA7" s="24">
        <v>100</v>
      </c>
      <c r="DB7" s="24">
        <v>100</v>
      </c>
      <c r="DC7" s="24">
        <v>82.06</v>
      </c>
      <c r="DD7" s="24">
        <v>82.26</v>
      </c>
      <c r="DE7" s="24">
        <v>91.37</v>
      </c>
      <c r="DF7" s="24">
        <v>91.92</v>
      </c>
      <c r="DG7" s="24">
        <v>91.12</v>
      </c>
      <c r="DH7" s="24">
        <v>96</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0.32</v>
      </c>
      <c r="EK7" s="24">
        <v>0.1</v>
      </c>
      <c r="EL7" s="24">
        <v>7.0000000000000007E-2</v>
      </c>
      <c r="EM7" s="24">
        <v>0.06</v>
      </c>
      <c r="EN7" s="24">
        <v>7.0000000000000007E-2</v>
      </c>
      <c r="EO7" s="24">
        <v>0.19</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