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152.24.212\画像サーバ（r3～）\令和7年度\04_町民生活課\03_環境担当\☆浄化槽関係\☆地方公営企業会計\02_通知・照会\照会\080115_【県市町村財政課25(木)〆】公営企業に係る経営比較分析表（令和６年度決算）の分析等について（依頼）\回答\"/>
    </mc:Choice>
  </mc:AlternateContent>
  <xr:revisionPtr revIDLastSave="0" documentId="13_ncr:1_{039DF030-AE95-4ECB-8815-37821A13AE86}" xr6:coauthVersionLast="45" xr6:coauthVersionMax="45" xr10:uidLastSave="{00000000-0000-0000-0000-000000000000}"/>
  <workbookProtection workbookAlgorithmName="SHA-512" workbookHashValue="o3avSenI22pGfsExPytreNXWwf8m4R8Sxf1ToZTCLWn0FRJsZ34LhK34Ry0hvIu6MvxC/l6rb5Qp3J9ZcaxiSw==" workbookSaltValue="VHpxUZFHWWIud4l15kR2sA==" workbookSpinCount="100000" lockStructure="1"/>
  <bookViews>
    <workbookView xWindow="-120" yWindow="-120" windowWidth="19800" windowHeight="117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BB8" i="4" s="1"/>
  <c r="T6" i="5"/>
  <c r="S6" i="5"/>
  <c r="AL8" i="4" s="1"/>
  <c r="R6" i="5"/>
  <c r="AD10" i="4" s="1"/>
  <c r="Q6" i="5"/>
  <c r="W10" i="4" s="1"/>
  <c r="P6" i="5"/>
  <c r="P10" i="4" s="1"/>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BB10" i="4"/>
  <c r="AT8" i="4"/>
  <c r="W8" i="4"/>
</calcChain>
</file>

<file path=xl/sharedStrings.xml><?xml version="1.0" encoding="utf-8"?>
<sst xmlns="http://schemas.openxmlformats.org/spreadsheetml/2006/main" count="246" uniqueCount="120">
  <si>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</si>
  <si>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</si>
  <si>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</si>
  <si>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</si>
  <si>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</si>
  <si>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</si>
  <si>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</si>
  <si>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</si>
  <si>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</si>
  <si>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</si>
  <si>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</si>
  <si>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</si>
  <si>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</si>
  <si>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</si>
  <si>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</si>
  <si>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</si>
  <si>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</si>
  <si>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</si>
  <si>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</si>
  <si>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</si>
  <si>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</si>
  <si>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</si>
  <si>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</si>
  <si>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</si>
  <si>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</si>
  <si>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</si>
  <si>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</si>
  <si>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</si>
  <si>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</si>
  <si>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</si>
  <si>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</si>
  <si>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</si>
  <si>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</si>
  <si>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</si>
  <si>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</si>
  <si>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</si>
  <si>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</si>
  <si>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</si>
  <si>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</si>
  <si>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</si>
  <si>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</si>
  <si>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</si>
  <si>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</si>
  <si>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</si>
  <si>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</si>
  <si>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</si>
  <si>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</si>
  <si>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</si>
  <si>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</si>
  <si>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</si>
  <si>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</si>
  <si>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</si>
  <si>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</si>
  <si>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</si>
  <si>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</si>
  <si>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</si>
  <si>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</si>
  <si>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</si>
  <si>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</si>
  <si>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</si>
  <si>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</si>
  <si>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</si>
  <si>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</si>
  <si>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</si>
  <si>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</si>
  <si>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</si>
  <si>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</si>
  <si>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</si>
  <si>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</si>
  <si>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</si>
  <si>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</si>
  <si>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</si>
  <si>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</si>
  <si>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</si>
  <si>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</si>
  <si>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</si>
  <si>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</si>
  <si>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</si>
  <si>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</si>
  <si>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</si>
  <si>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</si>
  <si>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</si>
  <si>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</si>
  <si>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</si>
  <si>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</si>
  <si>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</si>
  <si>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</si>
  <si>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</si>
  <si>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</si>
  <si>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</si>
  <si>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</si>
  <si>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</si>
  <si>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</si>
  <si>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</si>
  <si>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</si>
  <si>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</si>
  <si>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</si>
  <si>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</si>
  <si>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</si>
  <si>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小野町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</si>
  <si>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</si>
  <si>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</si>
  <si>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</si>
  <si>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</si>
  <si>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</si>
  <si>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</si>
  <si>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</si>
  <si>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</si>
  <si>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</si>
  <si>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</si>
  <si>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</si>
  <si>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</si>
  <si>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</si>
  <si>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</si>
  <si>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</si>
  <si>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</si>
  <si>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</si>
  <si>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</si>
  <si>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①収益的収支比率
　前年度と比較し、単発的な費用の減額により比率は高くなっているが、事業自体の状況に変わりはなく、事業経費の多くは法に基づく点検や検査であることから、経費の削減が困難であるため、今後は使用料や設置分担金の見直しが必要となってくる。
④企業債残高対事業規模比率
　一般会計からの繰入金により、類似団体平均よりも低い比率となっている。今後も起債の借入れが必要となっていくため、過疎債等を有効に活用していきたい。
⑤経費回収率
　汚水処理費の半分以上を一般会計からの繰入金で賄っている状況であるため、今後、経年劣化等による浄化槽の修繕も多く見込まれることから、使用料の見直しが必要となってくる。
⑥汚水処理原価
　類似団体の平均を下回っているが、必要経費の見直しによる不要経費の削減を行い、効率的な汚水処理に取り組む必要がある。
⑦施設利用率
　利用率は100%であり、類似団体平均値よりも上回っており、利用状況に応じて適正な規模となっている。引き続き利用率の維持に努めたい。
⑧水洗化率
　水洗化率は100%となっており、投資費用に対して一定の効果が見られ、適切に汚水処理が行われている。水質保全や環境衛生の観点から引き続き水洗化率の維持に努めたい。</t>
    <rPh sb="1" eb="8">
      <t>シュウエキテキシュウシヒリツ</t>
    </rPh>
    <rPh sb="10" eb="13">
      <t>ゼンネンド</t>
    </rPh>
    <rPh sb="125" eb="130">
      <t>キギョウサイザンダカ</t>
    </rPh>
    <rPh sb="130" eb="135">
      <t>タイジギョウキボ</t>
    </rPh>
    <rPh sb="135" eb="137">
      <t>ヒリツ</t>
    </rPh>
    <rPh sb="139" eb="143">
      <t>イッパンカイケイ</t>
    </rPh>
    <rPh sb="146" eb="149">
      <t>クリイレキン</t>
    </rPh>
    <rPh sb="153" eb="157">
      <t>ルイジダンタイ</t>
    </rPh>
    <rPh sb="157" eb="159">
      <t>ヘイキン</t>
    </rPh>
    <rPh sb="162" eb="163">
      <t>ヒク</t>
    </rPh>
    <rPh sb="164" eb="166">
      <t>ヒリツ</t>
    </rPh>
    <rPh sb="173" eb="175">
      <t>コンゴ</t>
    </rPh>
    <rPh sb="179" eb="181">
      <t>カリイレ</t>
    </rPh>
    <rPh sb="183" eb="185">
      <t>ヒツヨウ</t>
    </rPh>
    <rPh sb="194" eb="197">
      <t>カソサイ</t>
    </rPh>
    <rPh sb="197" eb="198">
      <t>トウ</t>
    </rPh>
    <rPh sb="199" eb="201">
      <t>ユウコウ</t>
    </rPh>
    <rPh sb="202" eb="204">
      <t>カツヨウ</t>
    </rPh>
    <rPh sb="213" eb="218">
      <t>ケイヒカイシュウリツ</t>
    </rPh>
    <rPh sb="220" eb="224">
      <t>オスイショリ</t>
    </rPh>
    <rPh sb="224" eb="225">
      <t>ヒ</t>
    </rPh>
    <rPh sb="226" eb="230">
      <t>ハンブンイジョウ</t>
    </rPh>
    <rPh sb="231" eb="235">
      <t>イッパンカイケイ</t>
    </rPh>
    <rPh sb="238" eb="241">
      <t>クリイレキン</t>
    </rPh>
    <rPh sb="242" eb="243">
      <t>マカナ</t>
    </rPh>
    <rPh sb="247" eb="249">
      <t>ジョウキョウ</t>
    </rPh>
    <rPh sb="255" eb="257">
      <t>コンゴ</t>
    </rPh>
    <rPh sb="258" eb="262">
      <t>ケイネンレッカ</t>
    </rPh>
    <rPh sb="262" eb="263">
      <t>トウ</t>
    </rPh>
    <rPh sb="266" eb="269">
      <t>ジョウカソウ</t>
    </rPh>
    <rPh sb="270" eb="272">
      <t>シュウゼン</t>
    </rPh>
    <rPh sb="273" eb="274">
      <t>オオ</t>
    </rPh>
    <rPh sb="275" eb="277">
      <t>ミコ</t>
    </rPh>
    <rPh sb="285" eb="288">
      <t>シヨウリョウ</t>
    </rPh>
    <rPh sb="289" eb="291">
      <t>ミナオ</t>
    </rPh>
    <rPh sb="293" eb="295">
      <t>ヒツヨウ</t>
    </rPh>
    <rPh sb="304" eb="310">
      <t>オスイショリゲンカ</t>
    </rPh>
    <rPh sb="312" eb="316">
      <t>ルイジダンタイ</t>
    </rPh>
    <rPh sb="317" eb="319">
      <t>ヘイキン</t>
    </rPh>
    <rPh sb="320" eb="322">
      <t>シタマワ</t>
    </rPh>
    <rPh sb="328" eb="330">
      <t>ヒツヨウ</t>
    </rPh>
    <rPh sb="330" eb="332">
      <t>ケイヒ</t>
    </rPh>
    <rPh sb="333" eb="335">
      <t>ミナオ</t>
    </rPh>
    <rPh sb="339" eb="341">
      <t>フヨウ</t>
    </rPh>
    <rPh sb="341" eb="343">
      <t>ケイヒ</t>
    </rPh>
    <rPh sb="344" eb="346">
      <t>サクゲン</t>
    </rPh>
    <rPh sb="347" eb="348">
      <t>オコナ</t>
    </rPh>
    <rPh sb="350" eb="353">
      <t>コウリツテキ</t>
    </rPh>
    <rPh sb="354" eb="358">
      <t>オスイショリ</t>
    </rPh>
    <rPh sb="359" eb="360">
      <t>ト</t>
    </rPh>
    <rPh sb="361" eb="362">
      <t>ク</t>
    </rPh>
    <rPh sb="363" eb="365">
      <t>ヒツヨウ</t>
    </rPh>
    <rPh sb="371" eb="376">
      <t>シセツリヨウリツ</t>
    </rPh>
    <rPh sb="378" eb="381">
      <t>リヨウリツ</t>
    </rPh>
    <rPh sb="390" eb="394">
      <t>ルイジダンタイ</t>
    </rPh>
    <rPh sb="394" eb="397">
      <t>ヘイキンチ</t>
    </rPh>
    <rPh sb="400" eb="402">
      <t>ウワマワ</t>
    </rPh>
    <rPh sb="407" eb="411">
      <t>リヨウジョウキョウ</t>
    </rPh>
    <rPh sb="412" eb="413">
      <t>オウ</t>
    </rPh>
    <rPh sb="415" eb="417">
      <t>テキセイ</t>
    </rPh>
    <rPh sb="418" eb="420">
      <t>キボ</t>
    </rPh>
    <rPh sb="427" eb="428">
      <t>ヒ</t>
    </rPh>
    <rPh sb="429" eb="430">
      <t>ツヅ</t>
    </rPh>
    <rPh sb="431" eb="434">
      <t>リヨウリツ</t>
    </rPh>
    <rPh sb="435" eb="437">
      <t>イジ</t>
    </rPh>
    <rPh sb="438" eb="439">
      <t>ツト</t>
    </rPh>
    <rPh sb="445" eb="449">
      <t>スイセンカリツ</t>
    </rPh>
    <rPh sb="451" eb="455">
      <t>スイセンカリツ</t>
    </rPh>
    <rPh sb="467" eb="471">
      <t>トウシヒヨウ</t>
    </rPh>
    <rPh sb="472" eb="473">
      <t>タイ</t>
    </rPh>
    <rPh sb="475" eb="477">
      <t>イッテイ</t>
    </rPh>
    <rPh sb="478" eb="480">
      <t>コウカ</t>
    </rPh>
    <rPh sb="481" eb="482">
      <t>ミ</t>
    </rPh>
    <rPh sb="485" eb="487">
      <t>テキセツ</t>
    </rPh>
    <rPh sb="488" eb="492">
      <t>オスイショリ</t>
    </rPh>
    <rPh sb="493" eb="494">
      <t>オコナ</t>
    </rPh>
    <rPh sb="500" eb="504">
      <t>スイシツホゼン</t>
    </rPh>
    <rPh sb="505" eb="509">
      <t>カンキョウエイセイ</t>
    </rPh>
    <rPh sb="510" eb="512">
      <t>カンテン</t>
    </rPh>
    <rPh sb="514" eb="515">
      <t>ヒ</t>
    </rPh>
    <rPh sb="516" eb="517">
      <t>ツヅ</t>
    </rPh>
    <rPh sb="518" eb="522">
      <t>スイセンカリツ</t>
    </rPh>
    <rPh sb="523" eb="525">
      <t>イジ</t>
    </rPh>
    <rPh sb="526" eb="527">
      <t>ツト</t>
    </rPh>
    <phoneticPr fontId="4"/>
  </si>
  <si>
    <t>　浄化槽設置基数は年々増加しているが、設置計画基数よりは少ない傾向であるため、設置整備推進にも尽力し、汚水処理人口普及率の増加に努めたい。また、事業開始より10年以上が経過しているため、維持管理等についての費用が増加傾向となっている。維持管理については、法に基づく点検や検査が多くあることから、経費削減が困難なため、使用料の早急な見直しの検討が必要となってくる。</t>
    <rPh sb="1" eb="8">
      <t>ジョウカソウセッチキスウ</t>
    </rPh>
    <rPh sb="9" eb="13">
      <t>ネンネンゾウカ</t>
    </rPh>
    <rPh sb="19" eb="25">
      <t>セッチケイカクキスウ</t>
    </rPh>
    <rPh sb="28" eb="29">
      <t>スク</t>
    </rPh>
    <rPh sb="31" eb="33">
      <t>ケイコウ</t>
    </rPh>
    <rPh sb="39" eb="45">
      <t>セッチセイビスイシン</t>
    </rPh>
    <rPh sb="47" eb="49">
      <t>ジンリョク</t>
    </rPh>
    <rPh sb="51" eb="60">
      <t>オスイショリジンコウフキュウリツ</t>
    </rPh>
    <rPh sb="61" eb="63">
      <t>ゾウカ</t>
    </rPh>
    <rPh sb="64" eb="65">
      <t>ツト</t>
    </rPh>
    <rPh sb="72" eb="76">
      <t>ジギョウカイシ</t>
    </rPh>
    <rPh sb="80" eb="83">
      <t>ネンイジョウ</t>
    </rPh>
    <rPh sb="84" eb="86">
      <t>ケイカ</t>
    </rPh>
    <rPh sb="93" eb="98">
      <t>イジカンリトウ</t>
    </rPh>
    <rPh sb="103" eb="105">
      <t>ヒヨウ</t>
    </rPh>
    <rPh sb="106" eb="110">
      <t>ゾウカケイコウ</t>
    </rPh>
    <rPh sb="117" eb="121">
      <t>イジカンリ</t>
    </rPh>
    <rPh sb="127" eb="128">
      <t>ホウ</t>
    </rPh>
    <rPh sb="129" eb="130">
      <t>モト</t>
    </rPh>
    <rPh sb="132" eb="134">
      <t>テンケン</t>
    </rPh>
    <rPh sb="135" eb="137">
      <t>ケンサ</t>
    </rPh>
    <rPh sb="138" eb="139">
      <t>オオ</t>
    </rPh>
    <rPh sb="152" eb="154">
      <t>コンナン</t>
    </rPh>
    <rPh sb="158" eb="161">
      <t>シヨウリョウ</t>
    </rPh>
    <rPh sb="162" eb="164">
      <t>ソウキュウ</t>
    </rPh>
    <rPh sb="165" eb="167">
      <t>ミナオ</t>
    </rPh>
    <rPh sb="169" eb="171">
      <t>ケントウ</t>
    </rPh>
    <rPh sb="172" eb="17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</si>
</sst>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AE-47D1-BE9B-F363988293E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AAE-47D1-BE9B-F363988293E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6A5-44E1-BCCD-44973F0D5DD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56.45</c:v>
                </c:pt>
                <c:pt idx="1">
                  <c:v>58.26</c:v>
                </c:pt>
                <c:pt idx="2">
                  <c:v>56.76</c:v>
                </c:pt>
                <c:pt idx="3">
                  <c:v>58.02</c:v>
                </c:pt>
                <c:pt idx="4">
                  <c:v>71.180000000000007</c:v>
                </c:pt>
              </c:numCache>
            </c:numRef>
          </c:val>
          <c:smooth val="0"/>
          <c:extLst>
            <c:ext xmlns:c16="http://schemas.microsoft.com/office/drawing/2014/chart" uri="{C3380CC4-5D6E-409C-BE32-E72D297353CC}">
              <c16:uniqueId val="{00000001-46A5-44E1-BCCD-44973F0D5DD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9D7-4AEF-9D83-F275F582808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54.99</c:v>
                </c:pt>
                <c:pt idx="1">
                  <c:v>66.430000000000007</c:v>
                </c:pt>
                <c:pt idx="2">
                  <c:v>66.88</c:v>
                </c:pt>
                <c:pt idx="3">
                  <c:v>63.66</c:v>
                </c:pt>
                <c:pt idx="4">
                  <c:v>70.92</c:v>
                </c:pt>
              </c:numCache>
            </c:numRef>
          </c:val>
          <c:smooth val="0"/>
          <c:extLst>
            <c:ext xmlns:c16="http://schemas.microsoft.com/office/drawing/2014/chart" uri="{C3380CC4-5D6E-409C-BE32-E72D297353CC}">
              <c16:uniqueId val="{00000001-C9D7-4AEF-9D83-F275F582808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89.61</c:v>
                </c:pt>
                <c:pt idx="1">
                  <c:v>85.95</c:v>
                </c:pt>
                <c:pt idx="2">
                  <c:v>77.989999999999995</c:v>
                </c:pt>
                <c:pt idx="3">
                  <c:v>83.38</c:v>
                </c:pt>
                <c:pt idx="4">
                  <c:v>91.97</c:v>
                </c:pt>
              </c:numCache>
            </c:numRef>
          </c:val>
          <c:extLst>
            <c:ext xmlns:c16="http://schemas.microsoft.com/office/drawing/2014/chart" uri="{C3380CC4-5D6E-409C-BE32-E72D297353CC}">
              <c16:uniqueId val="{00000000-A594-40DF-B27E-F0ABF25B0E9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94-40DF-B27E-F0ABF25B0E9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3B-459A-869F-2BE0E4715F6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3B-459A-869F-2BE0E4715F6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00-4644-8357-F675CB30A57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00-4644-8357-F675CB30A57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61-4B38-9372-F48709A0CC1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61-4B38-9372-F48709A0CC1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8E-4157-BF51-A18CFB7FD3C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8E-4157-BF51-A18CFB7FD3C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DE-4E45-B945-951A0A40827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398.42</c:v>
                </c:pt>
                <c:pt idx="1">
                  <c:v>393.35</c:v>
                </c:pt>
                <c:pt idx="2">
                  <c:v>397.03</c:v>
                </c:pt>
                <c:pt idx="3">
                  <c:v>424.95</c:v>
                </c:pt>
                <c:pt idx="4">
                  <c:v>537.62</c:v>
                </c:pt>
              </c:numCache>
            </c:numRef>
          </c:val>
          <c:smooth val="0"/>
          <c:extLst>
            <c:ext xmlns:c16="http://schemas.microsoft.com/office/drawing/2014/chart" uri="{C3380CC4-5D6E-409C-BE32-E72D297353CC}">
              <c16:uniqueId val="{00000001-73DE-4E45-B945-951A0A40827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77.459999999999994</c:v>
                </c:pt>
                <c:pt idx="1">
                  <c:v>76.2</c:v>
                </c:pt>
                <c:pt idx="2">
                  <c:v>63.95</c:v>
                </c:pt>
                <c:pt idx="3">
                  <c:v>49.79</c:v>
                </c:pt>
                <c:pt idx="4">
                  <c:v>53.87</c:v>
                </c:pt>
              </c:numCache>
            </c:numRef>
          </c:val>
          <c:extLst>
            <c:ext xmlns:c16="http://schemas.microsoft.com/office/drawing/2014/chart" uri="{C3380CC4-5D6E-409C-BE32-E72D297353CC}">
              <c16:uniqueId val="{00000000-BC14-4023-BC64-64C940DF020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50.7</c:v>
                </c:pt>
                <c:pt idx="1">
                  <c:v>48.13</c:v>
                </c:pt>
                <c:pt idx="2">
                  <c:v>46.58</c:v>
                </c:pt>
                <c:pt idx="3">
                  <c:v>41.67</c:v>
                </c:pt>
                <c:pt idx="4">
                  <c:v>37.880000000000003</c:v>
                </c:pt>
              </c:numCache>
            </c:numRef>
          </c:val>
          <c:smooth val="0"/>
          <c:extLst>
            <c:ext xmlns:c16="http://schemas.microsoft.com/office/drawing/2014/chart" uri="{C3380CC4-5D6E-409C-BE32-E72D297353CC}">
              <c16:uniqueId val="{00000001-BC14-4023-BC64-64C940DF020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146.88</c:v>
                </c:pt>
                <c:pt idx="1">
                  <c:v>149.51</c:v>
                </c:pt>
                <c:pt idx="2">
                  <c:v>176.82</c:v>
                </c:pt>
                <c:pt idx="3">
                  <c:v>233.52</c:v>
                </c:pt>
                <c:pt idx="4">
                  <c:v>194.37</c:v>
                </c:pt>
              </c:numCache>
            </c:numRef>
          </c:val>
          <c:extLst>
            <c:ext xmlns:c16="http://schemas.microsoft.com/office/drawing/2014/chart" uri="{C3380CC4-5D6E-409C-BE32-E72D297353CC}">
              <c16:uniqueId val="{00000000-F1E6-41EA-80B3-7442D9AE591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289.81</c:v>
                </c:pt>
                <c:pt idx="1">
                  <c:v>301.54000000000002</c:v>
                </c:pt>
                <c:pt idx="2">
                  <c:v>311.73</c:v>
                </c:pt>
                <c:pt idx="3">
                  <c:v>326.49</c:v>
                </c:pt>
                <c:pt idx="4">
                  <c:v>355.98</c:v>
                </c:pt>
              </c:numCache>
            </c:numRef>
          </c:val>
          <c:smooth val="0"/>
          <c:extLst>
            <c:ext xmlns:c16="http://schemas.microsoft.com/office/drawing/2014/chart" uri="{C3380CC4-5D6E-409C-BE32-E72D297353CC}">
              <c16:uniqueId val="{00000001-F1E6-41EA-80B3-7442D9AE591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S52" zoomScale="70" zoomScaleNormal="7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小野町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K3</v>
      </c>
      <c r="X8" s="65"/>
      <c r="Y8" s="65"/>
      <c r="Z8" s="65"/>
      <c r="AA8" s="65"/>
      <c r="AB8" s="65"/>
      <c r="AC8" s="65"/>
      <c r="AD8" s="66" t="str">
        <f>データ!$M$6</f>
        <v>非設置</v>
      </c>
      <c r="AE8" s="66"/>
      <c r="AF8" s="66"/>
      <c r="AG8" s="66"/>
      <c r="AH8" s="66"/>
      <c r="AI8" s="66"/>
      <c r="AJ8" s="66"/>
      <c r="AK8" s="3"/>
      <c r="AL8" s="54">
        <f>データ!S6</f>
        <v>8864</v>
      </c>
      <c r="AM8" s="54"/>
      <c r="AN8" s="54"/>
      <c r="AO8" s="54"/>
      <c r="AP8" s="54"/>
      <c r="AQ8" s="54"/>
      <c r="AR8" s="54"/>
      <c r="AS8" s="54"/>
      <c r="AT8" s="53">
        <f>データ!T6</f>
        <v>125.18</v>
      </c>
      <c r="AU8" s="53"/>
      <c r="AV8" s="53"/>
      <c r="AW8" s="53"/>
      <c r="AX8" s="53"/>
      <c r="AY8" s="53"/>
      <c r="AZ8" s="53"/>
      <c r="BA8" s="53"/>
      <c r="BB8" s="53">
        <f>データ!U6</f>
        <v>70.81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16.77</v>
      </c>
      <c r="Q10" s="53"/>
      <c r="R10" s="53"/>
      <c r="S10" s="53"/>
      <c r="T10" s="53"/>
      <c r="U10" s="53"/>
      <c r="V10" s="53"/>
      <c r="W10" s="53">
        <f>データ!Q6</f>
        <v>100</v>
      </c>
      <c r="X10" s="53"/>
      <c r="Y10" s="53"/>
      <c r="Z10" s="53"/>
      <c r="AA10" s="53"/>
      <c r="AB10" s="53"/>
      <c r="AC10" s="53"/>
      <c r="AD10" s="54">
        <f>データ!R6</f>
        <v>4950</v>
      </c>
      <c r="AE10" s="54"/>
      <c r="AF10" s="54"/>
      <c r="AG10" s="54"/>
      <c r="AH10" s="54"/>
      <c r="AI10" s="54"/>
      <c r="AJ10" s="54"/>
      <c r="AK10" s="2"/>
      <c r="AL10" s="54">
        <f>データ!V6</f>
        <v>1466</v>
      </c>
      <c r="AM10" s="54"/>
      <c r="AN10" s="54"/>
      <c r="AO10" s="54"/>
      <c r="AP10" s="54"/>
      <c r="AQ10" s="54"/>
      <c r="AR10" s="54"/>
      <c r="AS10" s="54"/>
      <c r="AT10" s="53">
        <f>データ!W6</f>
        <v>0.06</v>
      </c>
      <c r="AU10" s="53"/>
      <c r="AV10" s="53"/>
      <c r="AW10" s="53"/>
      <c r="AX10" s="53"/>
      <c r="AY10" s="53"/>
      <c r="AZ10" s="53"/>
      <c r="BA10" s="53"/>
      <c r="BB10" s="53">
        <f>データ!X6</f>
        <v>24433.33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【386.06】</v>
      </c>
      <c r="I86" s="12" t="str">
        <f>データ!CA6</f>
        <v>【51.14】</v>
      </c>
      <c r="J86" s="12" t="str">
        <f>データ!CL6</f>
        <v>【329.31】</v>
      </c>
      <c r="K86" s="12" t="str">
        <f>データ!CW6</f>
        <v>【54.37】</v>
      </c>
      <c r="L86" s="12" t="str">
        <f>データ!DH6</f>
        <v>【84.89】</v>
      </c>
      <c r="M86" s="12" t="s">
        <v>45</v>
      </c>
      <c r="N86" s="12" t="s">
        <v>44</v>
      </c>
      <c r="O86" s="12" t="str">
        <f>データ!EO6</f>
        <v>【-】</v>
      </c>
    </row>
  </sheetData>
  <sheetProtection algorithmName="SHA-512" hashValue="NRXzNgg5sbQ1mMRf9p9s3ZPibj0ZcqP0d0aoqvSmHQ8NNFuNLHEdJ6+pFCHJVd4tQ8yMQKmM2VglgVpz6alLvQ==" saltValue="xPvWf/R37mq4+E8PN1TVk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2024</v>
      </c>
      <c r="C6" s="19">
        <f t="shared" ref="C6:X6" si="3">C7</f>
        <v>75221</v>
      </c>
      <c r="D6" s="19">
        <f t="shared" si="3"/>
        <v>47</v>
      </c>
      <c r="E6" s="19">
        <f t="shared" si="3"/>
        <v>18</v>
      </c>
      <c r="F6" s="19">
        <f t="shared" si="3"/>
        <v>0</v>
      </c>
      <c r="G6" s="19">
        <f t="shared" si="3"/>
        <v>0</v>
      </c>
      <c r="H6" s="19" t="str">
        <f t="shared" si="3"/>
        <v>福島県　小野町</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16.77</v>
      </c>
      <c r="Q6" s="20">
        <f t="shared" si="3"/>
        <v>100</v>
      </c>
      <c r="R6" s="20">
        <f t="shared" si="3"/>
        <v>4950</v>
      </c>
      <c r="S6" s="20">
        <f t="shared" si="3"/>
        <v>8864</v>
      </c>
      <c r="T6" s="20">
        <f t="shared" si="3"/>
        <v>125.18</v>
      </c>
      <c r="U6" s="20">
        <f t="shared" si="3"/>
        <v>70.81</v>
      </c>
      <c r="V6" s="20">
        <f t="shared" si="3"/>
        <v>1466</v>
      </c>
      <c r="W6" s="20">
        <f t="shared" si="3"/>
        <v>0.06</v>
      </c>
      <c r="X6" s="20">
        <f t="shared" si="3"/>
        <v>24433.33</v>
      </c>
      <c r="Y6" s="21">
        <f>IF(Y7="",NA(),Y7)</f>
        <v>89.61</v>
      </c>
      <c r="Z6" s="21">
        <f t="shared" ref="Z6:AH6" si="4">IF(Z7="",NA(),Z7)</f>
        <v>85.95</v>
      </c>
      <c r="AA6" s="21">
        <f t="shared" si="4"/>
        <v>77.989999999999995</v>
      </c>
      <c r="AB6" s="21">
        <f t="shared" si="4"/>
        <v>83.38</v>
      </c>
      <c r="AC6" s="21">
        <f t="shared" si="4"/>
        <v>91.97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398.42</v>
      </c>
      <c r="BL6" s="21">
        <f t="shared" si="7"/>
        <v>393.35</v>
      </c>
      <c r="BM6" s="21">
        <f t="shared" si="7"/>
        <v>397.03</v>
      </c>
      <c r="BN6" s="21">
        <f t="shared" si="7"/>
        <v>424.95</v>
      </c>
      <c r="BO6" s="21">
        <f t="shared" si="7"/>
        <v>537.62</v>
      </c>
      <c r="BP6" s="20" t="str">
        <f>IF(BP7="","",IF(BP7="-","【-】","【"&amp;SUBSTITUTE(TEXT(BP7,"#,##0.00"),"-","△")&amp;"】"))</f>
        <v>【386.06】</v>
      </c>
      <c r="BQ6" s="21">
        <f>IF(BQ7="",NA(),BQ7)</f>
        <v>77.459999999999994</v>
      </c>
      <c r="BR6" s="21">
        <f t="shared" ref="BR6:BZ6" si="8">IF(BR7="",NA(),BR7)</f>
        <v>76.2</v>
      </c>
      <c r="BS6" s="21">
        <f t="shared" si="8"/>
        <v>63.95</v>
      </c>
      <c r="BT6" s="21">
        <f t="shared" si="8"/>
        <v>49.79</v>
      </c>
      <c r="BU6" s="21">
        <f t="shared" si="8"/>
        <v>53.87</v>
      </c>
      <c r="BV6" s="21">
        <f t="shared" si="8"/>
        <v>50.7</v>
      </c>
      <c r="BW6" s="21">
        <f t="shared" si="8"/>
        <v>48.13</v>
      </c>
      <c r="BX6" s="21">
        <f t="shared" si="8"/>
        <v>46.58</v>
      </c>
      <c r="BY6" s="21">
        <f t="shared" si="8"/>
        <v>41.67</v>
      </c>
      <c r="BZ6" s="21">
        <f t="shared" si="8"/>
        <v>37.880000000000003</v>
      </c>
      <c r="CA6" s="20" t="str">
        <f>IF(CA7="","",IF(CA7="-","【-】","【"&amp;SUBSTITUTE(TEXT(CA7,"#,##0.00"),"-","△")&amp;"】"))</f>
        <v>【51.14】</v>
      </c>
      <c r="CB6" s="21">
        <f>IF(CB7="",NA(),CB7)</f>
        <v>146.88</v>
      </c>
      <c r="CC6" s="21">
        <f t="shared" ref="CC6:CK6" si="9">IF(CC7="",NA(),CC7)</f>
        <v>149.51</v>
      </c>
      <c r="CD6" s="21">
        <f t="shared" si="9"/>
        <v>176.82</v>
      </c>
      <c r="CE6" s="21">
        <f t="shared" si="9"/>
        <v>233.52</v>
      </c>
      <c r="CF6" s="21">
        <f t="shared" si="9"/>
        <v>194.37</v>
      </c>
      <c r="CG6" s="21">
        <f t="shared" si="9"/>
        <v>289.81</v>
      </c>
      <c r="CH6" s="21">
        <f t="shared" si="9"/>
        <v>301.54000000000002</v>
      </c>
      <c r="CI6" s="21">
        <f t="shared" si="9"/>
        <v>311.73</v>
      </c>
      <c r="CJ6" s="21">
        <f t="shared" si="9"/>
        <v>326.49</v>
      </c>
      <c r="CK6" s="21">
        <f t="shared" si="9"/>
        <v>355.98</v>
      </c>
      <c r="CL6" s="20" t="str">
        <f>IF(CL7="","",IF(CL7="-","【-】","【"&amp;SUBSTITUTE(TEXT(CL7,"#,##0.00"),"-","△")&amp;"】"))</f>
        <v>【329.31】</v>
      </c>
      <c r="CM6" s="21">
        <f>IF(CM7="",NA(),CM7)</f>
        <v>100</v>
      </c>
      <c r="CN6" s="21">
        <f t="shared" ref="CN6:CV6" si="10">IF(CN7="",NA(),CN7)</f>
        <v>100</v>
      </c>
      <c r="CO6" s="21">
        <f t="shared" si="10"/>
        <v>100</v>
      </c>
      <c r="CP6" s="21">
        <f t="shared" si="10"/>
        <v>100</v>
      </c>
      <c r="CQ6" s="21">
        <f t="shared" si="10"/>
        <v>100</v>
      </c>
      <c r="CR6" s="21">
        <f t="shared" si="10"/>
        <v>56.45</v>
      </c>
      <c r="CS6" s="21">
        <f t="shared" si="10"/>
        <v>58.26</v>
      </c>
      <c r="CT6" s="21">
        <f t="shared" si="10"/>
        <v>56.76</v>
      </c>
      <c r="CU6" s="21">
        <f t="shared" si="10"/>
        <v>58.02</v>
      </c>
      <c r="CV6" s="21">
        <f t="shared" si="10"/>
        <v>71.180000000000007</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54.99</v>
      </c>
      <c r="DD6" s="21">
        <f t="shared" si="11"/>
        <v>66.430000000000007</v>
      </c>
      <c r="DE6" s="21">
        <f t="shared" si="11"/>
        <v>66.88</v>
      </c>
      <c r="DF6" s="21">
        <f t="shared" si="11"/>
        <v>63.66</v>
      </c>
      <c r="DG6" s="21">
        <f t="shared" si="11"/>
        <v>70.92</v>
      </c>
      <c r="DH6" s="20" t="str">
        <f>IF(DH7="","",IF(DH7="-","【-】","【"&amp;SUBSTITUTE(TEXT(DH7,"#,##0.00"),"-","△")&amp;"】"))</f>
        <v>【84.89】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2024</v>
      </c>
      <c r="C7" s="23">
        <v>75221</v>
      </c>
      <c r="D7" s="23">
        <v>47</v>
      </c>
      <c r="E7" s="23">
        <v>18</v>
      </c>
      <c r="F7" s="23">
        <v>0</v>
      </c>
      <c r="G7" s="23">
        <v>0</v>
      </c>
      <c r="H7" s="23" t="s">
        <v>99</v>
      </c>
      <c r="I7" s="23" t="s">
        <v>100</v>
      </c>
      <c r="J7" s="23" t="s">
        <v>101</v>
      </c>
      <c r="K7" s="23" t="s">
        <v>102</v>
      </c>
      <c r="L7" s="23" t="s">
        <v>103</v>
      </c>
      <c r="M7" s="23" t="s">
        <v>104</v>
      </c>
      <c r="N7" s="24" t="s">
        <v>105</v>
      </c>
      <c r="O7" s="24" t="s">
        <v>106</v>
      </c>
      <c r="P7" s="24">
        <v>16.77</v>
      </c>
      <c r="Q7" s="24">
        <v>100</v>
      </c>
      <c r="R7" s="24">
        <v>4950</v>
      </c>
      <c r="S7" s="24">
        <v>8864</v>
      </c>
      <c r="T7" s="24">
        <v>125.18</v>
      </c>
      <c r="U7" s="24">
        <v>70.81</v>
      </c>
      <c r="V7" s="24">
        <v>1466</v>
      </c>
      <c r="W7" s="24">
        <v>0.06</v>
      </c>
      <c r="X7" s="24">
        <v>24433.33</v>
      </c>
      <c r="Y7" s="24">
        <v>89.61</v>
      </c>
      <c r="Z7" s="24">
        <v>85.95</v>
      </c>
      <c r="AA7" s="24">
        <v>77.989999999999995</v>
      </c>
      <c r="AB7" s="24">
        <v>83.38</v>
      </c>
      <c r="AC7" s="24">
        <v>91.97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398.42</v>
      </c>
      <c r="BL7" s="24">
        <v>393.35</v>
      </c>
      <c r="BM7" s="24">
        <v>397.03</v>
      </c>
      <c r="BN7" s="24">
        <v>424.95</v>
      </c>
      <c r="BO7" s="24">
        <v>537.62</v>
      </c>
      <c r="BP7" s="24">
        <v>386.06</v>
      </c>
      <c r="BQ7" s="24">
        <v>77.459999999999994</v>
      </c>
      <c r="BR7" s="24">
        <v>76.2</v>
      </c>
      <c r="BS7" s="24">
        <v>63.95</v>
      </c>
      <c r="BT7" s="24">
        <v>49.79</v>
      </c>
      <c r="BU7" s="24">
        <v>53.87</v>
      </c>
      <c r="BV7" s="24">
        <v>50.7</v>
      </c>
      <c r="BW7" s="24">
        <v>48.13</v>
      </c>
      <c r="BX7" s="24">
        <v>46.58</v>
      </c>
      <c r="BY7" s="24">
        <v>41.67</v>
      </c>
      <c r="BZ7" s="24">
        <v>37.880000000000003</v>
      </c>
      <c r="CA7" s="24">
        <v>51.14</v>
      </c>
      <c r="CB7" s="24">
        <v>146.88</v>
      </c>
      <c r="CC7" s="24">
        <v>149.51</v>
      </c>
      <c r="CD7" s="24">
        <v>176.82</v>
      </c>
      <c r="CE7" s="24">
        <v>233.52</v>
      </c>
      <c r="CF7" s="24">
        <v>194.37</v>
      </c>
      <c r="CG7" s="24">
        <v>289.81</v>
      </c>
      <c r="CH7" s="24">
        <v>301.54000000000002</v>
      </c>
      <c r="CI7" s="24">
        <v>311.73</v>
      </c>
      <c r="CJ7" s="24">
        <v>326.49</v>
      </c>
      <c r="CK7" s="24">
        <v>355.98</v>
      </c>
      <c r="CL7" s="24">
        <v>329.31</v>
      </c>
      <c r="CM7" s="24">
        <v>100</v>
      </c>
      <c r="CN7" s="24">
        <v>100</v>
      </c>
      <c r="CO7" s="24">
        <v>100</v>
      </c>
      <c r="CP7" s="24">
        <v>100</v>
      </c>
      <c r="CQ7" s="24">
        <v>100</v>
      </c>
      <c r="CR7" s="24">
        <v>56.45</v>
      </c>
      <c r="CS7" s="24">
        <v>58.26</v>
      </c>
      <c r="CT7" s="24">
        <v>56.76</v>
      </c>
      <c r="CU7" s="24">
        <v>58.02</v>
      </c>
      <c r="CV7" s="24">
        <v>71.180000000000007</v>
      </c>
      <c r="CW7" s="24">
        <v>54.37</v>
      </c>
      <c r="CX7" s="24">
        <v>100</v>
      </c>
      <c r="CY7" s="24">
        <v>100</v>
      </c>
      <c r="CZ7" s="24">
        <v>100</v>
      </c>
      <c r="DA7" s="24">
        <v>100</v>
      </c>
      <c r="DB7" s="24">
        <v>100</v>
      </c>
      <c r="DC7" s="24">
        <v>54.99</v>
      </c>
      <c r="DD7" s="24">
        <v>66.430000000000007</v>
      </c>
      <c r="DE7" s="24">
        <v>66.88</v>
      </c>
      <c r="DF7" s="24">
        <v>63.66</v>
      </c>
      <c r="DG7" s="24">
        <v>70.92</v>
      </c>
      <c r="DH7" s="24">
        <v>84.89</v>
      </c>
      <c r="DI7" s="24"/>
      <c r="DJ7" s="24"/>
      <c r="DK7" s="24"/>
      <c r="DL7" s="24"/>
      <c r="DM7" s="24"/>
      <c r="DN7" s="24"/>
      <c r="DO7" s="24"/>
      <c r="DP7" s="24"/>
      <c r="DQ7" s="24"/>
      <c r="DR7" s="24"/>
      <c r="DS7" s="24"/>
      <c r="DT7" s="24"/>
      <c r="DU7" s="24"/>
      <c r="DV7" s="24"/>
      <c r="DW7" s="24"/>
      <c r="DX7" s="24"/>
      <c r="DY7" s="24"/>
      <c r="DZ7" s="24"/>
      <c r="EA7" s="24"/>
      <c r="EB7" s="24"/>
      <c r="EC7" s="24"/>
      <c r="ED7" s="24"/>
      <c r="EE7" s="24" t="s">
        <v>105</v>
      </c>
      <c r="EF7" s="24" t="s">
        <v>105</v>
      </c>
      <c r="EG7" s="24" t="s">
        <v>105</v>
      </c>
      <c r="EH7" s="24" t="s">
        <v>105</v>
      </c>
      <c r="EI7" s="24" t="s">
        <v>105</v>
      </c>
      <c r="EJ7" s="24" t="s">
        <v>105</v>
      </c>
      <c r="EK7" s="24" t="s">
        <v>105</v>
      </c>
      <c r="EL7" s="24" t="s">
        <v>105</v>
      </c>
      <c r="EM7" s="24" t="s">
        <v>105</v>
      </c>
      <c r="EN7" s="24" t="s">
        <v>105</v>
      </c>
      <c r="EO7" s="24" t="s">
        <v>105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116</v>
      </c>
      <c r="E13" t="s">
        <v>115</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吉田寛紀</cp:lastModifiedBy>
  <dcterms:created xsi:type="dcterms:W3CDTF">2025-12-22T09:30:09Z</dcterms:created>
  <dcterms:modified xsi:type="dcterms:W3CDTF">2026-02-10T01:09:59Z</dcterms:modified>
  <cp:category/>
</cp:coreProperties>
</file>