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t.kusano.ONO\Desktop\【未】080119【県市町村財政課25(木)〆】公営企業に係る経営比較分析表（令和６年度決算）の分析等について（依頼）\回答\"/>
    </mc:Choice>
  </mc:AlternateContent>
  <xr:revisionPtr revIDLastSave="0" documentId="13_ncr:1_{43EAFCEF-5364-4260-B1F7-B9EA3EB2424F}" xr6:coauthVersionLast="45" xr6:coauthVersionMax="45" xr10:uidLastSave="{00000000-0000-0000-0000-000000000000}"/>
  <workbookProtection workbookAlgorithmName="SHA-512" workbookHashValue="V0/cNn8rMp5pR53Afum52z3a2CmFo4/VpKtNApv66TQF2ErBaoovbn5oB/ANJLX62TPAqrTyVo0CiEf9fbxa6w==" workbookSaltValue="w3Jl1WaFdYeO8x8+RLFiE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W10" i="4" s="1"/>
  <c r="P6" i="5"/>
  <c r="P10" i="4" s="1"/>
  <c r="O6" i="5"/>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F85" i="4"/>
  <c r="BB10" i="4"/>
  <c r="AL10" i="4"/>
  <c r="I10" i="4"/>
  <c r="BB8" i="4"/>
  <c r="AT8" i="4"/>
  <c r="AD8" i="4"/>
  <c r="W8" i="4"/>
  <c r="P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<sst xmlns="http://schemas.openxmlformats.org/spreadsheetml/2006/main" count="228" uniqueCount="114">
  <si>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</si>
  <si>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</si>
  <si>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</si>
  <si>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</si>
  <si>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</si>
  <si>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</si>
  <si>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</si>
  <si>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</si>
  <si>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</si>
  <si>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</si>
  <si>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</si>
  <si>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</si>
  <si>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</si>
  <si>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</si>
  <si>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</si>
  <si>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</si>
  <si>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</si>
  <si>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</si>
  <si>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</si>
  <si>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</si>
  <si>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</si>
  <si>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</si>
  <si>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</si>
  <si>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</si>
  <si>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</si>
  <si>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</si>
  <si>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</si>
  <si>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</si>
  <si>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</si>
  <si>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</si>
  <si>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</si>
  <si>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</si>
  <si>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</si>
  <si>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</si>
  <si>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</si>
  <si>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</si>
  <si>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</si>
  <si>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</si>
  <si>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</si>
  <si>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</si>
  <si>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</si>
  <si>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</si>
  <si>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</si>
  <si>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</si>
  <si>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</si>
  <si>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</si>
  <si>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</si>
  <si>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</si>
  <si>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</si>
  <si>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</si>
  <si>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</si>
  <si>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</si>
  <si>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</si>
  <si>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</si>
  <si>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</si>
  <si>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</si>
  <si>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</si>
  <si>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</si>
  <si>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</si>
  <si>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</si>
  <si>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</si>
  <si>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</si>
  <si>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</si>
  <si>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</si>
  <si>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</si>
  <si>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</si>
  <si>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</si>
  <si>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</si>
  <si>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</si>
  <si>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</si>
  <si>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</si>
  <si>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</si>
  <si>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</si>
  <si>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</si>
  <si>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</si>
  <si>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</si>
  <si>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</si>
  <si>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</si>
  <si>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</si>
  <si>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</si>
  <si>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</si>
  <si>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</si>
  <si>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</si>
  <si>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</si>
  <si>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</si>
  <si>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</si>
  <si>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</si>
  <si>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</si>
  <si>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</si>
  <si>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</si>
  <si>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</si>
  <si>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</si>
  <si>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</si>
  <si>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小野町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</si>
  <si>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</si>
  <si>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</si>
  <si>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</si>
  <si>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</si>
  <si>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</si>
  <si>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</si>
  <si>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</si>
  <si>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</si>
  <si>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</si>
  <si>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</si>
  <si>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</si>
  <si>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</si>
  <si>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</si>
  <si>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</si>
  <si>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</si>
  <si>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</si>
  <si>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</si>
  <si>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①比率は100％超であるが、経常収益には一般会計からの繰出金も含まれていることから、比率の低下を防ぐとともに、給水収益のみでも100％に近づけられるよう更なる費用削減に努める。
②欠損金は生じていないため0％となっている。引き続き欠損金が発生しないよう経営努力を続ける。
③昨年と比較し増加しており、今後も起債の元金償還の増加に伴い比率が低下していくと見込まれる。100%を下回らないよう注意しながら経営を行っていく。
④昨年と比較すると微増であるが、建設改良事業のため企業債の借入を予定しており、今後も上昇していくものと思われる。給水収益とのバランスを考慮しつつ事業規模に見合った借入を行っていく。
⑤100％を下回っている状況が続いており、費用の削減と適正な料金設定の検討が必要である。
⑥類似団体平均を下回っているが、維持管理費用の見直し及び削減に引き続き取り組む。
⑦施設利用率は類似団体平均と比較しても低い。今後の給水人口減少や水需要を予測し、事業規模に見合った施設更新を行っていく必要がある。
⑧漏水等の影響により類似団体の平均と比較して低い数値となっている。管路更新やさらなる漏水対策により有収率の向上を目指す。</t>
    <rPh sb="42" eb="44">
      <t>ヒリツ</t>
    </rPh>
    <rPh sb="45" eb="47">
      <t>テイカ</t>
    </rPh>
    <rPh sb="48" eb="49">
      <t>フセ</t>
    </rPh>
    <rPh sb="76" eb="77">
      <t>サラ</t>
    </rPh>
    <rPh sb="79" eb="81">
      <t>ヒヨウ</t>
    </rPh>
    <rPh sb="81" eb="83">
      <t>サクゲン</t>
    </rPh>
    <rPh sb="84" eb="85">
      <t>ツト</t>
    </rPh>
    <rPh sb="143" eb="145">
      <t>ゾウカ</t>
    </rPh>
    <rPh sb="150" eb="152">
      <t>コンゴ</t>
    </rPh>
    <rPh sb="153" eb="155">
      <t>キサイ</t>
    </rPh>
    <rPh sb="156" eb="158">
      <t>ガンキン</t>
    </rPh>
    <rPh sb="158" eb="160">
      <t>ショウカン</t>
    </rPh>
    <rPh sb="161" eb="163">
      <t>ゾウカ</t>
    </rPh>
    <rPh sb="164" eb="165">
      <t>トモナ</t>
    </rPh>
    <rPh sb="176" eb="178">
      <t>ミコ</t>
    </rPh>
    <rPh sb="187" eb="189">
      <t>シタマワ</t>
    </rPh>
    <rPh sb="194" eb="196">
      <t>チュウイ</t>
    </rPh>
    <rPh sb="200" eb="202">
      <t>ケイエイ</t>
    </rPh>
    <rPh sb="203" eb="204">
      <t>オコナ</t>
    </rPh>
    <rPh sb="211" eb="213">
      <t>サクネン</t>
    </rPh>
    <rPh sb="214" eb="216">
      <t>ヒカク</t>
    </rPh>
    <rPh sb="219" eb="221">
      <t>ビゾウ</t>
    </rPh>
    <rPh sb="249" eb="251">
      <t>コンゴ</t>
    </rPh>
    <rPh sb="316" eb="317">
      <t>ツヅ</t>
    </rPh>
    <rPh sb="325" eb="327">
      <t>サクゲン</t>
    </rPh>
    <rPh sb="354" eb="356">
      <t>シタマワ</t>
    </rPh>
    <rPh sb="369" eb="371">
      <t>ミナオ</t>
    </rPh>
    <rPh sb="372" eb="373">
      <t>オヨ</t>
    </rPh>
    <rPh sb="416" eb="418">
      <t>ゲンショウ</t>
    </rPh>
    <rPh sb="427" eb="429">
      <t>ジギョウ</t>
    </rPh>
    <rPh sb="454" eb="457">
      <t>ロウスイトウ</t>
    </rPh>
    <rPh sb="458" eb="460">
      <t>エイキョウ</t>
    </rPh>
    <rPh sb="463" eb="465">
      <t>ルイジ</t>
    </rPh>
    <rPh sb="465" eb="467">
      <t>ダンタイ</t>
    </rPh>
    <rPh sb="468" eb="470">
      <t>ヘイキン</t>
    </rPh>
    <rPh sb="471" eb="473">
      <t>ヒカク</t>
    </rPh>
    <rPh sb="475" eb="476">
      <t>ヒク</t>
    </rPh>
    <rPh sb="477" eb="479">
      <t>スウチ</t>
    </rPh>
    <rPh sb="486" eb="490">
      <t>カンロコウシン</t>
    </rPh>
    <phoneticPr fontId="4"/>
  </si>
  <si>
    <t>①全国平均及び類似団体平均を上回っており、施設の老朽化が進んでいることから、今後の給水人口や優先順位等を加味しながら適切な規模での更新を行っていく必要がある。
②石綿管更新を年次計画で行っていることもあり減少傾向である。引き続き計画的な更新を行うとともに、それ以外の老朽管についても計画的な更新を行っていく。
③令和５年度以前と同様に石綿管を中心に老朽管の布設替工事を実施し、更新率としては全国平均及び類似団体平均を上回った。引き続き計画的な管路更新を行っていく。</t>
    <rPh sb="104" eb="106">
      <t>ケイコウ</t>
    </rPh>
    <rPh sb="141" eb="144">
      <t>ケイカクテキ</t>
    </rPh>
    <rPh sb="156" eb="158">
      <t>レイワ</t>
    </rPh>
    <rPh sb="159" eb="161">
      <t>ネンド</t>
    </rPh>
    <rPh sb="161" eb="163">
      <t>イゼン</t>
    </rPh>
    <rPh sb="164" eb="166">
      <t>ドウヨウ</t>
    </rPh>
    <phoneticPr fontId="4"/>
  </si>
  <si>
    <t>　経営状態としては、給水収益以外の資金に依存している部分が大きいことから、効率的な事業運営による費用削減と適正な料金設定による安定した収益の確保が課題である。
　浄水施設については将来的な水需要の把握に努め、適切な規模に応じた施設更新の計画作成と実行が必要である。
　管路については引き続き石綿管及び河川改修に伴う配水管布設替えを中心に更新を行い、限られた財源の中でも事業が継続できるよう、効率的な更新計画を検討していく。</t>
    <rPh sb="48" eb="50">
      <t>ヒヨウ</t>
    </rPh>
    <rPh sb="50" eb="52">
      <t>サクゲン</t>
    </rPh>
    <rPh sb="53" eb="55">
      <t>テキセイ</t>
    </rPh>
    <rPh sb="56" eb="58">
      <t>リョウキン</t>
    </rPh>
    <rPh sb="58" eb="60">
      <t>セッテイ</t>
    </rPh>
    <rPh sb="63" eb="65">
      <t>アンテイ</t>
    </rPh>
    <rPh sb="67" eb="69">
      <t>シュウエキ</t>
    </rPh>
    <rPh sb="70" eb="72">
      <t>カクホ</t>
    </rPh>
    <rPh sb="73" eb="75">
      <t>カダイ</t>
    </rPh>
    <rPh sb="81" eb="85">
      <t>ジョウスイシセツ</t>
    </rPh>
    <rPh sb="90" eb="93">
      <t>ショウライテキ</t>
    </rPh>
    <rPh sb="94" eb="95">
      <t>ミズ</t>
    </rPh>
    <rPh sb="95" eb="97">
      <t>ジュヨウ</t>
    </rPh>
    <rPh sb="98" eb="100">
      <t>ハアク</t>
    </rPh>
    <rPh sb="101" eb="102">
      <t>ツト</t>
    </rPh>
    <rPh sb="104" eb="106">
      <t>テキセツ</t>
    </rPh>
    <rPh sb="107" eb="109">
      <t>キボ</t>
    </rPh>
    <rPh sb="110" eb="111">
      <t>オウ</t>
    </rPh>
    <rPh sb="113" eb="115">
      <t>シセツ</t>
    </rPh>
    <rPh sb="120" eb="122">
      <t>サクセイ</t>
    </rPh>
    <rPh sb="123" eb="125">
      <t>ジッコウ</t>
    </rPh>
    <rPh sb="141" eb="142">
      <t>ヒ</t>
    </rPh>
    <rPh sb="143" eb="144">
      <t>ツヅ</t>
    </rPh>
    <rPh sb="148" eb="149">
      <t>オヨ</t>
    </rPh>
    <rPh sb="150" eb="154">
      <t>カセンカイシュウ</t>
    </rPh>
    <rPh sb="155" eb="156">
      <t>トモナ</t>
    </rPh>
    <rPh sb="157" eb="160">
      <t>ハイスイカン</t>
    </rPh>
    <rPh sb="160" eb="163">
      <t>フセツガ</t>
    </rPh>
    <rPh sb="171" eb="172">
      <t>オコナ</t>
    </rPh>
    <rPh sb="195" eb="198">
      <t>コウリツテキ</t>
    </rPh>
    <rPh sb="199" eb="201">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</si>
</sst>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1.46</c:v>
                </c:pt>
                <c:pt idx="1">
                  <c:v>0.23</c:v>
                </c:pt>
                <c:pt idx="2">
                  <c:v>1.79</c:v>
                </c:pt>
                <c:pt idx="3">
                  <c:v>0.92</c:v>
                </c:pt>
                <c:pt idx="4">
                  <c:v>1.26</c:v>
                </c:pt>
              </c:numCache>
            </c:numRef>
          </c:val>
          <c:extLst>
            <c:ext xmlns:c16="http://schemas.microsoft.com/office/drawing/2014/chart" uri="{C3380CC4-5D6E-409C-BE32-E72D297353CC}">
              <c16:uniqueId val="{00000000-1F99-49D9-9A2C-DB60E01376C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1F99-49D9-9A2C-DB60E01376C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35.96</c:v>
                </c:pt>
                <c:pt idx="1">
                  <c:v>36.5</c:v>
                </c:pt>
                <c:pt idx="2">
                  <c:v>38.590000000000003</c:v>
                </c:pt>
                <c:pt idx="3">
                  <c:v>40.18</c:v>
                </c:pt>
                <c:pt idx="4">
                  <c:v>37.450000000000003</c:v>
                </c:pt>
              </c:numCache>
            </c:numRef>
          </c:val>
          <c:extLst>
            <c:ext xmlns:c16="http://schemas.microsoft.com/office/drawing/2014/chart" uri="{C3380CC4-5D6E-409C-BE32-E72D297353CC}">
              <c16:uniqueId val="{00000000-9AE5-4174-A91C-D6771405B6B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9AE5-4174-A91C-D6771405B6B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71.75</c:v>
                </c:pt>
                <c:pt idx="1">
                  <c:v>71.61</c:v>
                </c:pt>
                <c:pt idx="2">
                  <c:v>65.33</c:v>
                </c:pt>
                <c:pt idx="3">
                  <c:v>62.48</c:v>
                </c:pt>
                <c:pt idx="4">
                  <c:v>64.61</c:v>
                </c:pt>
              </c:numCache>
            </c:numRef>
          </c:val>
          <c:extLst>
            <c:ext xmlns:c16="http://schemas.microsoft.com/office/drawing/2014/chart" uri="{C3380CC4-5D6E-409C-BE32-E72D297353CC}">
              <c16:uniqueId val="{00000000-6C0E-46BC-A2FC-F90A269E900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6C0E-46BC-A2FC-F90A269E900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108.57</c:v>
                </c:pt>
                <c:pt idx="1">
                  <c:v>105.26</c:v>
                </c:pt>
                <c:pt idx="2">
                  <c:v>102.83</c:v>
                </c:pt>
                <c:pt idx="3">
                  <c:v>102.03</c:v>
                </c:pt>
                <c:pt idx="4">
                  <c:v>106.77</c:v>
                </c:pt>
              </c:numCache>
            </c:numRef>
          </c:val>
          <c:extLst>
            <c:ext xmlns:c16="http://schemas.microsoft.com/office/drawing/2014/chart" uri="{C3380CC4-5D6E-409C-BE32-E72D297353CC}">
              <c16:uniqueId val="{00000000-475E-4935-8BBA-593B3D9F9EC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475E-4935-8BBA-593B3D9F9EC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60.08</c:v>
                </c:pt>
                <c:pt idx="1">
                  <c:v>61.45</c:v>
                </c:pt>
                <c:pt idx="2">
                  <c:v>61.74</c:v>
                </c:pt>
                <c:pt idx="3">
                  <c:v>62.99</c:v>
                </c:pt>
                <c:pt idx="4">
                  <c:v>63.63</c:v>
                </c:pt>
              </c:numCache>
            </c:numRef>
          </c:val>
          <c:extLst>
            <c:ext xmlns:c16="http://schemas.microsoft.com/office/drawing/2014/chart" uri="{C3380CC4-5D6E-409C-BE32-E72D297353CC}">
              <c16:uniqueId val="{00000000-2546-48A9-B0EC-5B13A8D19EA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2546-48A9-B0EC-5B13A8D19EA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16.04</c:v>
                </c:pt>
                <c:pt idx="1">
                  <c:v>14.59</c:v>
                </c:pt>
                <c:pt idx="2">
                  <c:v>13.14</c:v>
                </c:pt>
                <c:pt idx="3">
                  <c:v>13.14</c:v>
                </c:pt>
                <c:pt idx="4">
                  <c:v>11.88</c:v>
                </c:pt>
              </c:numCache>
            </c:numRef>
          </c:val>
          <c:extLst>
            <c:ext xmlns:c16="http://schemas.microsoft.com/office/drawing/2014/chart" uri="{C3380CC4-5D6E-409C-BE32-E72D297353CC}">
              <c16:uniqueId val="{00000000-E14C-435E-8F9F-F318E0F977C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E14C-435E-8F9F-F318E0F977C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00-40BF-95C0-EB9BC551E5F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1200-40BF-95C0-EB9BC551E5F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326.27999999999997</c:v>
                </c:pt>
                <c:pt idx="1">
                  <c:v>326</c:v>
                </c:pt>
                <c:pt idx="2">
                  <c:v>322</c:v>
                </c:pt>
                <c:pt idx="3">
                  <c:v>251.88</c:v>
                </c:pt>
                <c:pt idx="4">
                  <c:v>386.64</c:v>
                </c:pt>
              </c:numCache>
            </c:numRef>
          </c:val>
          <c:extLst>
            <c:ext xmlns:c16="http://schemas.microsoft.com/office/drawing/2014/chart" uri="{C3380CC4-5D6E-409C-BE32-E72D297353CC}">
              <c16:uniqueId val="{00000000-4869-4A9D-9449-A199D908D58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4869-4A9D-9449-A199D908D58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384.95</c:v>
                </c:pt>
                <c:pt idx="1">
                  <c:v>362.36</c:v>
                </c:pt>
                <c:pt idx="2">
                  <c:v>369.01</c:v>
                </c:pt>
                <c:pt idx="3">
                  <c:v>348.71</c:v>
                </c:pt>
                <c:pt idx="4">
                  <c:v>349.05</c:v>
                </c:pt>
              </c:numCache>
            </c:numRef>
          </c:val>
          <c:extLst>
            <c:ext xmlns:c16="http://schemas.microsoft.com/office/drawing/2014/chart" uri="{C3380CC4-5D6E-409C-BE32-E72D297353CC}">
              <c16:uniqueId val="{00000000-7C69-46D4-A016-BF20B888C32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7C69-46D4-A016-BF20B888C32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93.27</c:v>
                </c:pt>
                <c:pt idx="1">
                  <c:v>93.88</c:v>
                </c:pt>
                <c:pt idx="2">
                  <c:v>85.2</c:v>
                </c:pt>
                <c:pt idx="3">
                  <c:v>87.57</c:v>
                </c:pt>
                <c:pt idx="4">
                  <c:v>92.43</c:v>
                </c:pt>
              </c:numCache>
            </c:numRef>
          </c:val>
          <c:extLst>
            <c:ext xmlns:c16="http://schemas.microsoft.com/office/drawing/2014/chart" uri="{C3380CC4-5D6E-409C-BE32-E72D297353CC}">
              <c16:uniqueId val="{00000000-320A-46DB-8A43-0DF7C1B00DC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320A-46DB-8A43-0DF7C1B00DC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262.48</c:v>
                </c:pt>
                <c:pt idx="1">
                  <c:v>262.68</c:v>
                </c:pt>
                <c:pt idx="2">
                  <c:v>291.13</c:v>
                </c:pt>
                <c:pt idx="3">
                  <c:v>283.98</c:v>
                </c:pt>
                <c:pt idx="4">
                  <c:v>271.38</c:v>
                </c:pt>
              </c:numCache>
            </c:numRef>
          </c:val>
          <c:extLst>
            <c:ext xmlns:c16="http://schemas.microsoft.com/office/drawing/2014/chart" uri="{C3380CC4-5D6E-409C-BE32-E72D297353CC}">
              <c16:uniqueId val="{00000000-FCBD-4B66-A8E6-C8159363743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FCBD-4B66-A8E6-C8159363743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17"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小野町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A9</v>
      </c>
      <c r="X8" s="74"/>
      <c r="Y8" s="74"/>
      <c r="Z8" s="74"/>
      <c r="AA8" s="74"/>
      <c r="AB8" s="74"/>
      <c r="AC8" s="74"/>
      <c r="AD8" s="74" t="str">
        <f>データ!$M$6</f>
        <v>非設置</v>
      </c>
      <c r="AE8" s="74"/>
      <c r="AF8" s="74"/>
      <c r="AG8" s="74"/>
      <c r="AH8" s="74"/>
      <c r="AI8" s="74"/>
      <c r="AJ8" s="74"/>
      <c r="AK8" s="2"/>
      <c r="AL8" s="65">
        <f>データ!$R$6</f>
        <v>8864</v>
      </c>
      <c r="AM8" s="65"/>
      <c r="AN8" s="65"/>
      <c r="AO8" s="65"/>
      <c r="AP8" s="65"/>
      <c r="AQ8" s="65"/>
      <c r="AR8" s="65"/>
      <c r="AS8" s="65"/>
      <c r="AT8" s="36">
        <f>データ!$S$6</f>
        <v>125.18</v>
      </c>
      <c r="AU8" s="37"/>
      <c r="AV8" s="37"/>
      <c r="AW8" s="37"/>
      <c r="AX8" s="37"/>
      <c r="AY8" s="37"/>
      <c r="AZ8" s="37"/>
      <c r="BA8" s="37"/>
      <c r="BB8" s="54">
        <f>データ!$T$6</f>
        <v>70.81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77.709999999999994</v>
      </c>
      <c r="J10" s="37"/>
      <c r="K10" s="37"/>
      <c r="L10" s="37"/>
      <c r="M10" s="37"/>
      <c r="N10" s="37"/>
      <c r="O10" s="64"/>
      <c r="P10" s="54">
        <f>データ!$P$6</f>
        <v>51.19</v>
      </c>
      <c r="Q10" s="54"/>
      <c r="R10" s="54"/>
      <c r="S10" s="54"/>
      <c r="T10" s="54"/>
      <c r="U10" s="54"/>
      <c r="V10" s="54"/>
      <c r="W10" s="65">
        <f>データ!$Q$6</f>
        <v>4510</v>
      </c>
      <c r="X10" s="65"/>
      <c r="Y10" s="65"/>
      <c r="Z10" s="65"/>
      <c r="AA10" s="65"/>
      <c r="AB10" s="65"/>
      <c r="AC10" s="65"/>
      <c r="AD10" s="2"/>
      <c r="AE10" s="2"/>
      <c r="AF10" s="2"/>
      <c r="AG10" s="2"/>
      <c r="AH10" s="2"/>
      <c r="AI10" s="2"/>
      <c r="AJ10" s="2"/>
      <c r="AK10" s="2"/>
      <c r="AL10" s="65">
        <f>データ!$U$6</f>
        <v>4474</v>
      </c>
      <c r="AM10" s="65"/>
      <c r="AN10" s="65"/>
      <c r="AO10" s="65"/>
      <c r="AP10" s="65"/>
      <c r="AQ10" s="65"/>
      <c r="AR10" s="65"/>
      <c r="AS10" s="65"/>
      <c r="AT10" s="36">
        <f>データ!$V$6</f>
        <v>9.7899999999999991</v>
      </c>
      <c r="AU10" s="37"/>
      <c r="AV10" s="37"/>
      <c r="AW10" s="37"/>
      <c r="AX10" s="37"/>
      <c r="AY10" s="37"/>
      <c r="AZ10" s="37"/>
      <c r="BA10" s="37"/>
      <c r="BB10" s="54">
        <f>データ!$W$6</f>
        <v>457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VcTZCBXtXiA5qS7pH63InmKKH6qp2Ft+law/lZmQ8kHNF2qLWsxj2C9xFLq/Oj+zmgEwixbQwyvExgpn53M/w==" saltValue="kr00DJqKAjd7qEqhkV5DH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75221</v>
      </c>
      <c r="D6" s="20">
        <f t="shared" si="3"/>
        <v>46</v>
      </c>
      <c r="E6" s="20">
        <f t="shared" si="3"/>
        <v>1</v>
      </c>
      <c r="F6" s="20">
        <f t="shared" si="3"/>
        <v>0</v>
      </c>
      <c r="G6" s="20">
        <f t="shared" si="3"/>
        <v>1</v>
      </c>
      <c r="H6" s="20" t="str">
        <f t="shared" si="3"/>
        <v>福島県　小野町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77.709999999999994</v>
      </c>
      <c r="P6" s="21">
        <f t="shared" si="3"/>
        <v>51.19</v>
      </c>
      <c r="Q6" s="21">
        <f t="shared" si="3"/>
        <v>4510</v>
      </c>
      <c r="R6" s="21">
        <f t="shared" si="3"/>
        <v>8864</v>
      </c>
      <c r="S6" s="21">
        <f t="shared" si="3"/>
        <v>125.18</v>
      </c>
      <c r="T6" s="21">
        <f t="shared" si="3"/>
        <v>70.81</v>
      </c>
      <c r="U6" s="21">
        <f t="shared" si="3"/>
        <v>4474</v>
      </c>
      <c r="V6" s="21">
        <f t="shared" si="3"/>
        <v>9.7899999999999991</v>
      </c>
      <c r="W6" s="21">
        <f t="shared" si="3"/>
        <v>457</v>
      </c>
      <c r="X6" s="22">
        <f>IF(X7="",NA(),X7)</f>
        <v>108.57</v>
      </c>
      <c r="Y6" s="22">
        <f t="shared" ref="Y6:AG6" si="4">IF(Y7="",NA(),Y7)</f>
        <v>105.26</v>
      </c>
      <c r="Z6" s="22">
        <f t="shared" si="4"/>
        <v>102.83</v>
      </c>
      <c r="AA6" s="22">
        <f t="shared" si="4"/>
        <v>102.03</v>
      </c>
      <c r="AB6" s="22">
        <f t="shared" si="4"/>
        <v>106.77</v>
      </c>
      <c r="AC6" s="22">
        <f t="shared" si="4"/>
        <v>114.22</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326.27999999999997</v>
      </c>
      <c r="AU6" s="22">
        <f t="shared" ref="AU6:BC6" si="6">IF(AU7="",NA(),AU7)</f>
        <v>326</v>
      </c>
      <c r="AV6" s="22">
        <f t="shared" si="6"/>
        <v>322</v>
      </c>
      <c r="AW6" s="22">
        <f t="shared" si="6"/>
        <v>251.88</v>
      </c>
      <c r="AX6" s="22">
        <f t="shared" si="6"/>
        <v>386.64</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384.95</v>
      </c>
      <c r="BF6" s="22">
        <f t="shared" ref="BF6:BN6" si="7">IF(BF7="",NA(),BF7)</f>
        <v>362.36</v>
      </c>
      <c r="BG6" s="22">
        <f t="shared" si="7"/>
        <v>369.01</v>
      </c>
      <c r="BH6" s="22">
        <f t="shared" si="7"/>
        <v>348.71</v>
      </c>
      <c r="BI6" s="22">
        <f t="shared" si="7"/>
        <v>349.05</v>
      </c>
      <c r="BJ6" s="22">
        <f t="shared" si="7"/>
        <v>556.47</v>
      </c>
      <c r="BK6" s="22">
        <f t="shared" si="7"/>
        <v>564.99</v>
      </c>
      <c r="BL6" s="22">
        <f t="shared" si="7"/>
        <v>631.39</v>
      </c>
      <c r="BM6" s="22">
        <f t="shared" si="7"/>
        <v>625.11</v>
      </c>
      <c r="BN6" s="22">
        <f t="shared" si="7"/>
        <v>602.79</v>
      </c>
      <c r="BO6" s="21" t="str">
        <f>IF(BO7="","",IF(BO7="-","【-】","【"&amp;SUBSTITUTE(TEXT(BO7,"#,##0.00"),"-","△")&amp;"】"))</f>
        <v>【264.86】</v>
      </c>
      <c r="BP6" s="22">
        <f>IF(BP7="",NA(),BP7)</f>
        <v>93.27</v>
      </c>
      <c r="BQ6" s="22">
        <f t="shared" ref="BQ6:BY6" si="8">IF(BQ7="",NA(),BQ7)</f>
        <v>93.88</v>
      </c>
      <c r="BR6" s="22">
        <f t="shared" si="8"/>
        <v>85.2</v>
      </c>
      <c r="BS6" s="22">
        <f t="shared" si="8"/>
        <v>87.57</v>
      </c>
      <c r="BT6" s="22">
        <f t="shared" si="8"/>
        <v>92.43</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262.48</v>
      </c>
      <c r="CB6" s="22">
        <f t="shared" ref="CB6:CJ6" si="9">IF(CB7="",NA(),CB7)</f>
        <v>262.68</v>
      </c>
      <c r="CC6" s="22">
        <f t="shared" si="9"/>
        <v>291.13</v>
      </c>
      <c r="CD6" s="22">
        <f t="shared" si="9"/>
        <v>283.98</v>
      </c>
      <c r="CE6" s="22">
        <f t="shared" si="9"/>
        <v>271.38</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35.96</v>
      </c>
      <c r="CM6" s="22">
        <f t="shared" ref="CM6:CU6" si="10">IF(CM7="",NA(),CM7)</f>
        <v>36.5</v>
      </c>
      <c r="CN6" s="22">
        <f t="shared" si="10"/>
        <v>38.590000000000003</v>
      </c>
      <c r="CO6" s="22">
        <f t="shared" si="10"/>
        <v>40.18</v>
      </c>
      <c r="CP6" s="22">
        <f t="shared" si="10"/>
        <v>37.450000000000003</v>
      </c>
      <c r="CQ6" s="22">
        <f t="shared" si="10"/>
        <v>39.94</v>
      </c>
      <c r="CR6" s="22">
        <f t="shared" si="10"/>
        <v>40.19</v>
      </c>
      <c r="CS6" s="22">
        <f t="shared" si="10"/>
        <v>41.14</v>
      </c>
      <c r="CT6" s="22">
        <f t="shared" si="10"/>
        <v>41.02</v>
      </c>
      <c r="CU6" s="22">
        <f t="shared" si="10"/>
        <v>43.22</v>
      </c>
      <c r="CV6" s="21" t="str">
        <f>IF(CV7="","",IF(CV7="-","【-】","【"&amp;SUBSTITUTE(TEXT(CV7,"#,##0.00"),"-","△")&amp;"】"))</f>
        <v>【60.21】</v>
      </c>
      <c r="CW6" s="22">
        <f>IF(CW7="",NA(),CW7)</f>
        <v>71.75</v>
      </c>
      <c r="CX6" s="22">
        <f t="shared" ref="CX6:DF6" si="11">IF(CX7="",NA(),CX7)</f>
        <v>71.61</v>
      </c>
      <c r="CY6" s="22">
        <f t="shared" si="11"/>
        <v>65.33</v>
      </c>
      <c r="CZ6" s="22">
        <f t="shared" si="11"/>
        <v>62.48</v>
      </c>
      <c r="DA6" s="22">
        <f t="shared" si="11"/>
        <v>64.61</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60.08</v>
      </c>
      <c r="DI6" s="22">
        <f t="shared" ref="DI6:DQ6" si="12">IF(DI7="",NA(),DI7)</f>
        <v>61.45</v>
      </c>
      <c r="DJ6" s="22">
        <f t="shared" si="12"/>
        <v>61.74</v>
      </c>
      <c r="DK6" s="22">
        <f t="shared" si="12"/>
        <v>62.99</v>
      </c>
      <c r="DL6" s="22">
        <f t="shared" si="12"/>
        <v>63.63</v>
      </c>
      <c r="DM6" s="22">
        <f t="shared" si="12"/>
        <v>53.25</v>
      </c>
      <c r="DN6" s="22">
        <f t="shared" si="12"/>
        <v>53.4</v>
      </c>
      <c r="DO6" s="22">
        <f t="shared" si="12"/>
        <v>52.14</v>
      </c>
      <c r="DP6" s="22">
        <f t="shared" si="12"/>
        <v>53.49</v>
      </c>
      <c r="DQ6" s="22">
        <f t="shared" si="12"/>
        <v>51.79</v>
      </c>
      <c r="DR6" s="21" t="str">
        <f>IF(DR7="","",IF(DR7="-","【-】","【"&amp;SUBSTITUTE(TEXT(DR7,"#,##0.00"),"-","△")&amp;"】"))</f>
        <v>【52.41】</v>
      </c>
      <c r="DS6" s="22">
        <f>IF(DS7="",NA(),DS7)</f>
        <v>16.04</v>
      </c>
      <c r="DT6" s="22">
        <f t="shared" ref="DT6:EB6" si="13">IF(DT7="",NA(),DT7)</f>
        <v>14.59</v>
      </c>
      <c r="DU6" s="22">
        <f t="shared" si="13"/>
        <v>13.14</v>
      </c>
      <c r="DV6" s="22">
        <f t="shared" si="13"/>
        <v>13.14</v>
      </c>
      <c r="DW6" s="22">
        <f t="shared" si="13"/>
        <v>11.88</v>
      </c>
      <c r="DX6" s="22">
        <f t="shared" si="13"/>
        <v>23.02</v>
      </c>
      <c r="DY6" s="22">
        <f t="shared" si="13"/>
        <v>21.86</v>
      </c>
      <c r="DZ6" s="22">
        <f t="shared" si="13"/>
        <v>21.01</v>
      </c>
      <c r="EA6" s="22">
        <f t="shared" si="13"/>
        <v>21.96</v>
      </c>
      <c r="EB6" s="22">
        <f t="shared" si="13"/>
        <v>23.12</v>
      </c>
      <c r="EC6" s="21" t="str">
        <f>IF(EC7="","",IF(EC7="-","【-】","【"&amp;SUBSTITUTE(TEXT(EC7,"#,##0.00"),"-","△")&amp;"】"))</f>
        <v>【26.78】</v>
      </c>
      <c r="ED6" s="22">
        <f>IF(ED7="",NA(),ED7)</f>
        <v>1.46</v>
      </c>
      <c r="EE6" s="22">
        <f t="shared" ref="EE6:EM6" si="14">IF(EE7="",NA(),EE7)</f>
        <v>0.23</v>
      </c>
      <c r="EF6" s="22">
        <f t="shared" si="14"/>
        <v>1.79</v>
      </c>
      <c r="EG6" s="22">
        <f t="shared" si="14"/>
        <v>0.92</v>
      </c>
      <c r="EH6" s="22">
        <f t="shared" si="14"/>
        <v>1.26</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15">
      <c r="A7" s="15"/>
      <c r="B7" s="24">
        <v>2024</v>
      </c>
      <c r="C7" s="24">
        <v>75221</v>
      </c>
      <c r="D7" s="24">
        <v>46</v>
      </c>
      <c r="E7" s="24">
        <v>1</v>
      </c>
      <c r="F7" s="24">
        <v>0</v>
      </c>
      <c r="G7" s="24">
        <v>1</v>
      </c>
      <c r="H7" s="24" t="s">
        <v>93</v>
      </c>
      <c r="I7" s="24" t="s">
        <v>94</v>
      </c>
      <c r="J7" s="24" t="s">
        <v>95</v>
      </c>
      <c r="K7" s="24" t="s">
        <v>96</v>
      </c>
      <c r="L7" s="24" t="s">
        <v>97</v>
      </c>
      <c r="M7" s="24" t="s">
        <v>98</v>
      </c>
      <c r="N7" s="25" t="s">
        <v>99</v>
      </c>
      <c r="O7" s="25">
        <v>77.709999999999994</v>
      </c>
      <c r="P7" s="25">
        <v>51.19</v>
      </c>
      <c r="Q7" s="25">
        <v>4510</v>
      </c>
      <c r="R7" s="25">
        <v>8864</v>
      </c>
      <c r="S7" s="25">
        <v>125.18</v>
      </c>
      <c r="T7" s="25">
        <v>70.81</v>
      </c>
      <c r="U7" s="25">
        <v>4474</v>
      </c>
      <c r="V7" s="25">
        <v>9.7899999999999991</v>
      </c>
      <c r="W7" s="25">
        <v>457</v>
      </c>
      <c r="X7" s="25">
        <v>108.57</v>
      </c>
      <c r="Y7" s="25">
        <v>105.26</v>
      </c>
      <c r="Z7" s="25">
        <v>102.83</v>
      </c>
      <c r="AA7" s="25">
        <v>102.03</v>
      </c>
      <c r="AB7" s="25">
        <v>106.77</v>
      </c>
      <c r="AC7" s="25">
        <v>114.22</v>
      </c>
      <c r="AD7" s="25">
        <v>108.19</v>
      </c>
      <c r="AE7" s="25">
        <v>106.93</v>
      </c>
      <c r="AF7" s="25">
        <v>109.12</v>
      </c>
      <c r="AG7" s="25">
        <v>105.82</v>
      </c>
      <c r="AH7" s="25">
        <v>107.26</v>
      </c>
      <c r="AI7" s="25">
        <v>0</v>
      </c>
      <c r="AJ7" s="25">
        <v>0</v>
      </c>
      <c r="AK7" s="25">
        <v>0</v>
      </c>
      <c r="AL7" s="25">
        <v>0</v>
      </c>
      <c r="AM7" s="25">
        <v>0</v>
      </c>
      <c r="AN7" s="25">
        <v>22.71</v>
      </c>
      <c r="AO7" s="25">
        <v>6.17</v>
      </c>
      <c r="AP7" s="25">
        <v>20.41</v>
      </c>
      <c r="AQ7" s="25">
        <v>19.420000000000002</v>
      </c>
      <c r="AR7" s="25">
        <v>19.850000000000001</v>
      </c>
      <c r="AS7" s="25">
        <v>1.61</v>
      </c>
      <c r="AT7" s="25">
        <v>326.27999999999997</v>
      </c>
      <c r="AU7" s="25">
        <v>326</v>
      </c>
      <c r="AV7" s="25">
        <v>322</v>
      </c>
      <c r="AW7" s="25">
        <v>251.88</v>
      </c>
      <c r="AX7" s="25">
        <v>386.64</v>
      </c>
      <c r="AY7" s="25">
        <v>381.07</v>
      </c>
      <c r="AZ7" s="25">
        <v>367.4</v>
      </c>
      <c r="BA7" s="25">
        <v>345.42</v>
      </c>
      <c r="BB7" s="25">
        <v>315.60000000000002</v>
      </c>
      <c r="BC7" s="25">
        <v>294.89</v>
      </c>
      <c r="BD7" s="25">
        <v>239.69</v>
      </c>
      <c r="BE7" s="25">
        <v>384.95</v>
      </c>
      <c r="BF7" s="25">
        <v>362.36</v>
      </c>
      <c r="BG7" s="25">
        <v>369.01</v>
      </c>
      <c r="BH7" s="25">
        <v>348.71</v>
      </c>
      <c r="BI7" s="25">
        <v>349.05</v>
      </c>
      <c r="BJ7" s="25">
        <v>556.47</v>
      </c>
      <c r="BK7" s="25">
        <v>564.99</v>
      </c>
      <c r="BL7" s="25">
        <v>631.39</v>
      </c>
      <c r="BM7" s="25">
        <v>625.11</v>
      </c>
      <c r="BN7" s="25">
        <v>602.79</v>
      </c>
      <c r="BO7" s="25">
        <v>264.86</v>
      </c>
      <c r="BP7" s="25">
        <v>93.27</v>
      </c>
      <c r="BQ7" s="25">
        <v>93.88</v>
      </c>
      <c r="BR7" s="25">
        <v>85.2</v>
      </c>
      <c r="BS7" s="25">
        <v>87.57</v>
      </c>
      <c r="BT7" s="25">
        <v>92.43</v>
      </c>
      <c r="BU7" s="25">
        <v>78.67</v>
      </c>
      <c r="BV7" s="25">
        <v>80.56</v>
      </c>
      <c r="BW7" s="25">
        <v>76.55</v>
      </c>
      <c r="BX7" s="25">
        <v>77.739999999999995</v>
      </c>
      <c r="BY7" s="25">
        <v>77.459999999999994</v>
      </c>
      <c r="BZ7" s="25">
        <v>97.59</v>
      </c>
      <c r="CA7" s="25">
        <v>262.48</v>
      </c>
      <c r="CB7" s="25">
        <v>262.68</v>
      </c>
      <c r="CC7" s="25">
        <v>291.13</v>
      </c>
      <c r="CD7" s="25">
        <v>283.98</v>
      </c>
      <c r="CE7" s="25">
        <v>271.38</v>
      </c>
      <c r="CF7" s="25">
        <v>257.95</v>
      </c>
      <c r="CG7" s="25">
        <v>260.87</v>
      </c>
      <c r="CH7" s="25">
        <v>269.25</v>
      </c>
      <c r="CI7" s="25">
        <v>274.94</v>
      </c>
      <c r="CJ7" s="25">
        <v>290.02999999999997</v>
      </c>
      <c r="CK7" s="25">
        <v>181.66</v>
      </c>
      <c r="CL7" s="25">
        <v>35.96</v>
      </c>
      <c r="CM7" s="25">
        <v>36.5</v>
      </c>
      <c r="CN7" s="25">
        <v>38.590000000000003</v>
      </c>
      <c r="CO7" s="25">
        <v>40.18</v>
      </c>
      <c r="CP7" s="25">
        <v>37.450000000000003</v>
      </c>
      <c r="CQ7" s="25">
        <v>39.94</v>
      </c>
      <c r="CR7" s="25">
        <v>40.19</v>
      </c>
      <c r="CS7" s="25">
        <v>41.14</v>
      </c>
      <c r="CT7" s="25">
        <v>41.02</v>
      </c>
      <c r="CU7" s="25">
        <v>43.22</v>
      </c>
      <c r="CV7" s="25">
        <v>60.21</v>
      </c>
      <c r="CW7" s="25">
        <v>71.75</v>
      </c>
      <c r="CX7" s="25">
        <v>71.61</v>
      </c>
      <c r="CY7" s="25">
        <v>65.33</v>
      </c>
      <c r="CZ7" s="25">
        <v>62.48</v>
      </c>
      <c r="DA7" s="25">
        <v>64.61</v>
      </c>
      <c r="DB7" s="25">
        <v>69.41</v>
      </c>
      <c r="DC7" s="25">
        <v>71.52</v>
      </c>
      <c r="DD7" s="25">
        <v>70.42</v>
      </c>
      <c r="DE7" s="25">
        <v>69.900000000000006</v>
      </c>
      <c r="DF7" s="25">
        <v>70.16</v>
      </c>
      <c r="DG7" s="25">
        <v>89.21</v>
      </c>
      <c r="DH7" s="25">
        <v>60.08</v>
      </c>
      <c r="DI7" s="25">
        <v>61.45</v>
      </c>
      <c r="DJ7" s="25">
        <v>61.74</v>
      </c>
      <c r="DK7" s="25">
        <v>62.99</v>
      </c>
      <c r="DL7" s="25">
        <v>63.63</v>
      </c>
      <c r="DM7" s="25">
        <v>53.25</v>
      </c>
      <c r="DN7" s="25">
        <v>53.4</v>
      </c>
      <c r="DO7" s="25">
        <v>52.14</v>
      </c>
      <c r="DP7" s="25">
        <v>53.49</v>
      </c>
      <c r="DQ7" s="25">
        <v>51.79</v>
      </c>
      <c r="DR7" s="25">
        <v>52.41</v>
      </c>
      <c r="DS7" s="25">
        <v>16.04</v>
      </c>
      <c r="DT7" s="25">
        <v>14.59</v>
      </c>
      <c r="DU7" s="25">
        <v>13.14</v>
      </c>
      <c r="DV7" s="25">
        <v>13.14</v>
      </c>
      <c r="DW7" s="25">
        <v>11.88</v>
      </c>
      <c r="DX7" s="25">
        <v>23.02</v>
      </c>
      <c r="DY7" s="25">
        <v>21.86</v>
      </c>
      <c r="DZ7" s="25">
        <v>21.01</v>
      </c>
      <c r="EA7" s="25">
        <v>21.96</v>
      </c>
      <c r="EB7" s="25">
        <v>23.12</v>
      </c>
      <c r="EC7" s="25">
        <v>26.78</v>
      </c>
      <c r="ED7" s="25">
        <v>1.46</v>
      </c>
      <c r="EE7" s="25">
        <v>0.23</v>
      </c>
      <c r="EF7" s="25">
        <v>1.79</v>
      </c>
      <c r="EG7" s="25">
        <v>0.92</v>
      </c>
      <c r="EH7" s="25">
        <v>1.26</v>
      </c>
      <c r="EI7" s="25">
        <v>0.38</v>
      </c>
      <c r="EJ7" s="25">
        <v>0.51</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2026-02-04T12:07:21Z</cp:lastPrinted>
  <dcterms:created xsi:type="dcterms:W3CDTF">2025-12-12T09:12:42Z</dcterms:created>
  <dcterms:modified xsi:type="dcterms:W3CDTF">2026-02-04T12:20:07Z</dcterms:modified>
  <cp:category/>
</cp:coreProperties>
</file>