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0.152.18.4\10_企業局\00_企業局共通\06_企業局財務\11_経営分析表\01_R7\04_回答\"/>
    </mc:Choice>
  </mc:AlternateContent>
  <xr:revisionPtr revIDLastSave="0" documentId="13_ncr:1_{60DDED6F-AE0B-4819-ADCC-48BEC6BCF48B}" xr6:coauthVersionLast="47" xr6:coauthVersionMax="47" xr10:uidLastSave="{00000000-0000-0000-0000-000000000000}"/>
  <workbookProtection workbookAlgorithmName="SHA-512" workbookHashValue="bscLrLqewOVcLA/cE5I0UvXkdAf+RAu/PcUww7V5kca28p+UWDqS7BzcwZMWLaaXaaiGjKjK14ai016kspQTAw==" workbookSaltValue="c/cIwJo/aZyTQ+kPsQbNrQ=="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R6" i="5"/>
  <c r="Q6" i="5"/>
  <c r="P6" i="5"/>
  <c r="P10" i="4" s="1"/>
  <c r="O6" i="5"/>
  <c r="I10" i="4" s="1"/>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J85" i="4"/>
  <c r="I85" i="4"/>
  <c r="F85" i="4"/>
  <c r="E85" i="4"/>
  <c r="AT10" i="4"/>
  <c r="AL10" i="4"/>
  <c r="W10" i="4"/>
  <c r="B10" i="4"/>
  <c r="BB8" i="4"/>
  <c r="AT8" i="4"/>
  <c r="AL8" i="4"/>
  <c r="W8" i="4"/>
  <c r="I8" i="4"/>
  <c r="B8" i="4"/>
  <c r="B6" i="4"/>
</calcChain>
</file>

<file path=xl/sharedStrings.xml><?xml version="1.0" encoding="utf-8"?>
<sst xmlns="http://schemas.openxmlformats.org/spreadsheetml/2006/main" count="228" uniqueCount="111">
  <si>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</si>
  <si>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</si>
  <si>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</si>
  <si>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</si>
  <si>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</si>
  <si>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</si>
  <si>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</si>
  <si>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</si>
  <si>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</si>
  <si>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</si>
  <si>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</si>
  <si>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</si>
  <si>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</si>
  <si>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</si>
  <si>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</si>
  <si>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</si>
  <si>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</si>
  <si>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</si>
  <si>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</si>
  <si>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</si>
  <si>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</si>
  <si>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</si>
  <si>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</si>
  <si>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</si>
  <si>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</si>
  <si>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</si>
  <si>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</si>
  <si>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</si>
  <si>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</si>
  <si>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</si>
  <si>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</si>
  <si>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</si>
  <si>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</si>
  <si>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</si>
  <si>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</si>
  <si>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</si>
  <si>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</si>
  <si>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</si>
  <si>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</si>
  <si>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</si>
  <si>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</si>
  <si>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</si>
  <si>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</si>
  <si>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</si>
  <si>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</si>
  <si>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</si>
  <si>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</si>
  <si>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</si>
  <si>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</si>
  <si>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</si>
  <si>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</si>
  <si>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</si>
  <si>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</si>
  <si>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</si>
  <si>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</si>
  <si>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</si>
  <si>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</si>
  <si>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</si>
  <si>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</si>
  <si>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</si>
  <si>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</si>
  <si>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</si>
  <si>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</si>
  <si>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</si>
  <si>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</si>
  <si>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</si>
  <si>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</si>
  <si>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</si>
  <si>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</si>
  <si>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</si>
  <si>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</si>
  <si>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</si>
  <si>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</si>
  <si>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</si>
  <si>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</si>
  <si>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</si>
  <si>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</si>
  <si>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</si>
  <si>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</si>
  <si>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</si>
  <si>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</si>
  <si>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</si>
  <si>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</si>
  <si>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</si>
  <si>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</si>
  <si>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</si>
  <si>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</si>
  <si>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</si>
  <si>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</si>
  <si>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</si>
  <si>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</si>
  <si>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</si>
  <si>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</si>
  <si>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</si>
  <si>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</si>
  <si>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</si>
  <si>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</si>
  <si>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</si>
  <si>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</si>
  <si>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</si>
  <si>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</si>
  <si>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</si>
  <si>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</si>
  <si>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</si>
  <si>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</si>
  <si>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</si>
  <si>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</si>
  <si>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</si>
  <si>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現在の経営状況について、令和6年度は前年度と比較するとプラスに転じているが、近年の人件費、物価等の上昇、給水人口の減少による給水収益の減少、老朽施設の更新費用の増加が見込まれており、経営悪化が予測される。適切な財務計画による施設の維持管理及び運用に努めるとともに、料金改定を視野に経営改善を検討したい。</t>
    <rPh sb="12" eb="14">
      <t>レイワ</t>
    </rPh>
    <rPh sb="15" eb="17">
      <t>ネンド</t>
    </rPh>
    <rPh sb="22" eb="24">
      <t>ヒカク</t>
    </rPh>
    <rPh sb="31" eb="32">
      <t>テン</t>
    </rPh>
    <rPh sb="38" eb="40">
      <t>キンネン</t>
    </rPh>
    <rPh sb="45" eb="47">
      <t>ブッカ</t>
    </rPh>
    <rPh sb="47" eb="48">
      <t>トウ</t>
    </rPh>
    <rPh sb="49" eb="51">
      <t>ジョウショウ</t>
    </rPh>
    <phoneticPr fontId="4"/>
  </si>
  <si>
    <t xml:space="preserve"> ①経常収支比率は、101.62％と前年度より6.9ポイント上回った。令和6年度は100％以上となったが、近年の人件費や物価等の上昇及び給水人口の減少による給水収益の減少が見込まれることから、更なる経営状況の改善、経費削減に努め、料金改定を視野に状況を注視する。
 ②累積欠損金について、令和5年度初めて発生したが、令和6年度はプラスに転じた。次年度以降の状況によってはマイナスに転じる可能性もあり料金改定も視野に状況を注視したい。
 ③流動比率は、216.46.％と前年度より92.15ポイント上回った。流動比率は100％以上となっているので、支払い能力に問題ない。
 ④企業債残高対給水収益比率については、年々減少しており問題ないものと考える。
 ⑤料金回収率は、97.13％と前年度より4.56ポイント上回ったが、100％以下となっているため、更なる経営状況の改善、経費削減に努め、次年度以降の状況を注視する。
 ⑥給水原価については、218.05円と前年度より10.77円減となった。更なる経営状況の改善、経費削減に努め、次年度以降の状況を注視する。　
 ⑦施設利用率については、53.96%と前年度より1.25ポイント上回ったが、類似団体平均値からは下回っている。しかしながら、1日最大配水量に対する利用率は66.4％であり過大な施設規模ではないものと考える。
 ⑧有収率については、83.27％と前年度から0.67ポイント上回った。漏水箇所等の把握に努め、有収率の向上に努めたい。</t>
    <rPh sb="35" eb="37">
      <t>レイワ</t>
    </rPh>
    <rPh sb="38" eb="40">
      <t>ネンド</t>
    </rPh>
    <rPh sb="53" eb="55">
      <t>キンネン</t>
    </rPh>
    <rPh sb="56" eb="59">
      <t>ジンケンヒ</t>
    </rPh>
    <rPh sb="60" eb="62">
      <t>ブッカ</t>
    </rPh>
    <rPh sb="62" eb="63">
      <t>トウ</t>
    </rPh>
    <rPh sb="64" eb="66">
      <t>ジョウショウ</t>
    </rPh>
    <rPh sb="66" eb="67">
      <t>オヨ</t>
    </rPh>
    <rPh sb="83" eb="85">
      <t>ゲンショウ</t>
    </rPh>
    <rPh sb="168" eb="169">
      <t>テン</t>
    </rPh>
    <rPh sb="190" eb="191">
      <t>テン</t>
    </rPh>
    <rPh sb="193" eb="196">
      <t>カノウセイ</t>
    </rPh>
    <rPh sb="341" eb="344">
      <t>ゼンネンド</t>
    </rPh>
    <rPh sb="354" eb="356">
      <t>ウワマワ</t>
    </rPh>
    <rPh sb="364" eb="366">
      <t>イカ</t>
    </rPh>
    <rPh sb="440" eb="441">
      <t>ゲン</t>
    </rPh>
    <rPh sb="617" eb="618">
      <t>ウワ</t>
    </rPh>
    <phoneticPr fontId="4"/>
  </si>
  <si>
    <t>　有形固定資産減価償却率は、類似団体平均値よりも上回っている。施設の老朽化が進み更新が必要であるが、財源の確保が課題である。
　管路経年化率は、7.03％と前年度より0.61ポイント上回ったが、類似団体平均値と比較すると19.83ポイント下回っている。　　　　　　　　　　　　　　　　　　　　　　　
　管路更新については、耐用年数経過管路及び管種による耐震性の確保についても考慮しながら、計画的に更新に取り組むものとする。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</si>
</sst>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1.47</c:v>
                </c:pt>
                <c:pt idx="1">
                  <c:v>0.1</c:v>
                </c:pt>
                <c:pt idx="2">
                  <c:v>0.03</c:v>
                </c:pt>
                <c:pt idx="3">
                  <c:v>0.12</c:v>
                </c:pt>
                <c:pt idx="4" formatCode="#,##0.00;&quot;△&quot;#,##0.00">
                  <c:v>0</c:v>
                </c:pt>
              </c:numCache>
            </c:numRef>
          </c:val>
          <c:extLst>
            <c:ext xmlns:c16="http://schemas.microsoft.com/office/drawing/2014/chart" uri="{C3380CC4-5D6E-409C-BE32-E72D297353CC}">
              <c16:uniqueId val="{00000000-A2A3-4AD6-82C1-EDF007FC76F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A2A3-4AD6-82C1-EDF007FC76F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52.17</c:v>
                </c:pt>
                <c:pt idx="1">
                  <c:v>53.27</c:v>
                </c:pt>
                <c:pt idx="2">
                  <c:v>52.57</c:v>
                </c:pt>
                <c:pt idx="3">
                  <c:v>52.71</c:v>
                </c:pt>
                <c:pt idx="4">
                  <c:v>53.96</c:v>
                </c:pt>
              </c:numCache>
            </c:numRef>
          </c:val>
          <c:extLst>
            <c:ext xmlns:c16="http://schemas.microsoft.com/office/drawing/2014/chart" uri="{C3380CC4-5D6E-409C-BE32-E72D297353CC}">
              <c16:uniqueId val="{00000000-B409-4881-9829-6E8CFF2CF92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B409-4881-9829-6E8CFF2CF92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84.47</c:v>
                </c:pt>
                <c:pt idx="1">
                  <c:v>84.6</c:v>
                </c:pt>
                <c:pt idx="2">
                  <c:v>84.29</c:v>
                </c:pt>
                <c:pt idx="3">
                  <c:v>82.6</c:v>
                </c:pt>
                <c:pt idx="4">
                  <c:v>83.27</c:v>
                </c:pt>
              </c:numCache>
            </c:numRef>
          </c:val>
          <c:extLst>
            <c:ext xmlns:c16="http://schemas.microsoft.com/office/drawing/2014/chart" uri="{C3380CC4-5D6E-409C-BE32-E72D297353CC}">
              <c16:uniqueId val="{00000000-6C56-43A0-8DEA-3E71F6A75CB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C56-43A0-8DEA-3E71F6A75CB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112.32</c:v>
                </c:pt>
                <c:pt idx="1">
                  <c:v>110.01</c:v>
                </c:pt>
                <c:pt idx="2">
                  <c:v>101.29</c:v>
                </c:pt>
                <c:pt idx="3">
                  <c:v>94.72</c:v>
                </c:pt>
                <c:pt idx="4">
                  <c:v>101.62</c:v>
                </c:pt>
              </c:numCache>
            </c:numRef>
          </c:val>
          <c:extLst>
            <c:ext xmlns:c16="http://schemas.microsoft.com/office/drawing/2014/chart" uri="{C3380CC4-5D6E-409C-BE32-E72D297353CC}">
              <c16:uniqueId val="{00000000-0736-46E5-9567-F525A3CCF79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0736-46E5-9567-F525A3CCF79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58.93</c:v>
                </c:pt>
                <c:pt idx="1">
                  <c:v>60.43</c:v>
                </c:pt>
                <c:pt idx="2">
                  <c:v>61.99</c:v>
                </c:pt>
                <c:pt idx="3">
                  <c:v>62.55</c:v>
                </c:pt>
                <c:pt idx="4">
                  <c:v>64.08</c:v>
                </c:pt>
              </c:numCache>
            </c:numRef>
          </c:val>
          <c:extLst>
            <c:ext xmlns:c16="http://schemas.microsoft.com/office/drawing/2014/chart" uri="{C3380CC4-5D6E-409C-BE32-E72D297353CC}">
              <c16:uniqueId val="{00000000-427F-4AD3-AF2E-9E9F42D518D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427F-4AD3-AF2E-9E9F42D518D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6.58</c:v>
                </c:pt>
                <c:pt idx="1">
                  <c:v>6.46</c:v>
                </c:pt>
                <c:pt idx="2">
                  <c:v>6.42</c:v>
                </c:pt>
                <c:pt idx="3">
                  <c:v>6.42</c:v>
                </c:pt>
                <c:pt idx="4">
                  <c:v>7.03</c:v>
                </c:pt>
              </c:numCache>
            </c:numRef>
          </c:val>
          <c:extLst>
            <c:ext xmlns:c16="http://schemas.microsoft.com/office/drawing/2014/chart" uri="{C3380CC4-5D6E-409C-BE32-E72D297353CC}">
              <c16:uniqueId val="{00000000-1784-4D6A-AF3C-B69BCCA5D72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1784-4D6A-AF3C-B69BCCA5D72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5.46</c:v>
                </c:pt>
                <c:pt idx="4">
                  <c:v>0</c:v>
                </c:pt>
              </c:numCache>
            </c:numRef>
          </c:val>
          <c:extLst>
            <c:ext xmlns:c16="http://schemas.microsoft.com/office/drawing/2014/chart" uri="{C3380CC4-5D6E-409C-BE32-E72D297353CC}">
              <c16:uniqueId val="{00000000-E837-4763-B987-6FBF6FEA47ED}"/>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E837-4763-B987-6FBF6FEA47ED}"/>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79.92</c:v>
                </c:pt>
                <c:pt idx="1">
                  <c:v>82.96</c:v>
                </c:pt>
                <c:pt idx="2">
                  <c:v>110.71</c:v>
                </c:pt>
                <c:pt idx="3">
                  <c:v>124.31</c:v>
                </c:pt>
                <c:pt idx="4">
                  <c:v>216.46</c:v>
                </c:pt>
              </c:numCache>
            </c:numRef>
          </c:val>
          <c:extLst>
            <c:ext xmlns:c16="http://schemas.microsoft.com/office/drawing/2014/chart" uri="{C3380CC4-5D6E-409C-BE32-E72D297353CC}">
              <c16:uniqueId val="{00000000-0900-46CD-9CED-5EAA8BFC143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0900-46CD-9CED-5EAA8BFC143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100.1</c:v>
                </c:pt>
                <c:pt idx="1">
                  <c:v>59.24</c:v>
                </c:pt>
                <c:pt idx="2">
                  <c:v>27.17</c:v>
                </c:pt>
                <c:pt idx="3">
                  <c:v>9.1999999999999993</c:v>
                </c:pt>
                <c:pt idx="4">
                  <c:v>1.51</c:v>
                </c:pt>
              </c:numCache>
            </c:numRef>
          </c:val>
          <c:extLst>
            <c:ext xmlns:c16="http://schemas.microsoft.com/office/drawing/2014/chart" uri="{C3380CC4-5D6E-409C-BE32-E72D297353CC}">
              <c16:uniqueId val="{00000000-6BF1-4EED-896A-5137D9306CC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6BF1-4EED-896A-5137D9306CC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111.63</c:v>
                </c:pt>
                <c:pt idx="1">
                  <c:v>112.33</c:v>
                </c:pt>
                <c:pt idx="2">
                  <c:v>100.72</c:v>
                </c:pt>
                <c:pt idx="3">
                  <c:v>92.57</c:v>
                </c:pt>
                <c:pt idx="4">
                  <c:v>97.13</c:v>
                </c:pt>
              </c:numCache>
            </c:numRef>
          </c:val>
          <c:extLst>
            <c:ext xmlns:c16="http://schemas.microsoft.com/office/drawing/2014/chart" uri="{C3380CC4-5D6E-409C-BE32-E72D297353CC}">
              <c16:uniqueId val="{00000000-E295-4794-9BAB-757969E9184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E295-4794-9BAB-757969E9184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189.32</c:v>
                </c:pt>
                <c:pt idx="1">
                  <c:v>188.58</c:v>
                </c:pt>
                <c:pt idx="2">
                  <c:v>209.23</c:v>
                </c:pt>
                <c:pt idx="3">
                  <c:v>228.82</c:v>
                </c:pt>
                <c:pt idx="4">
                  <c:v>218.05</c:v>
                </c:pt>
              </c:numCache>
            </c:numRef>
          </c:val>
          <c:extLst>
            <c:ext xmlns:c16="http://schemas.microsoft.com/office/drawing/2014/chart" uri="{C3380CC4-5D6E-409C-BE32-E72D297353CC}">
              <c16:uniqueId val="{00000000-FE20-4C80-8037-FF68AE8112E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FE20-4C80-8037-FF68AE8112E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C53" zoomScale="80" zoomScaleNormal="80" workbookViewId="0">
      <selection activeCell="CD73" sqref="CD7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三春町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16080</v>
      </c>
      <c r="AM8" s="65"/>
      <c r="AN8" s="65"/>
      <c r="AO8" s="65"/>
      <c r="AP8" s="65"/>
      <c r="AQ8" s="65"/>
      <c r="AR8" s="65"/>
      <c r="AS8" s="65"/>
      <c r="AT8" s="36">
        <f>データ!$S$6</f>
        <v>72.760000000000005</v>
      </c>
      <c r="AU8" s="37"/>
      <c r="AV8" s="37"/>
      <c r="AW8" s="37"/>
      <c r="AX8" s="37"/>
      <c r="AY8" s="37"/>
      <c r="AZ8" s="37"/>
      <c r="BA8" s="37"/>
      <c r="BB8" s="54">
        <f>データ!$T$6</f>
        <v>221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87.01</v>
      </c>
      <c r="J10" s="37"/>
      <c r="K10" s="37"/>
      <c r="L10" s="37"/>
      <c r="M10" s="37"/>
      <c r="N10" s="37"/>
      <c r="O10" s="64"/>
      <c r="P10" s="54">
        <f>データ!$P$6</f>
        <v>86.78</v>
      </c>
      <c r="Q10" s="54"/>
      <c r="R10" s="54"/>
      <c r="S10" s="54"/>
      <c r="T10" s="54"/>
      <c r="U10" s="54"/>
      <c r="V10" s="54"/>
      <c r="W10" s="65">
        <f>データ!$Q$6</f>
        <v>3850</v>
      </c>
      <c r="X10" s="65"/>
      <c r="Y10" s="65"/>
      <c r="Z10" s="65"/>
      <c r="AA10" s="65"/>
      <c r="AB10" s="65"/>
      <c r="AC10" s="65"/>
      <c r="AD10" s="2"/>
      <c r="AE10" s="2"/>
      <c r="AF10" s="2"/>
      <c r="AG10" s="2"/>
      <c r="AH10" s="2"/>
      <c r="AI10" s="2"/>
      <c r="AJ10" s="2"/>
      <c r="AK10" s="2"/>
      <c r="AL10" s="65">
        <f>データ!$U$6</f>
        <v>14005</v>
      </c>
      <c r="AM10" s="65"/>
      <c r="AN10" s="65"/>
      <c r="AO10" s="65"/>
      <c r="AP10" s="65"/>
      <c r="AQ10" s="65"/>
      <c r="AR10" s="65"/>
      <c r="AS10" s="65"/>
      <c r="AT10" s="36">
        <f>データ!$V$6</f>
        <v>42.12</v>
      </c>
      <c r="AU10" s="37"/>
      <c r="AV10" s="37"/>
      <c r="AW10" s="37"/>
      <c r="AX10" s="37"/>
      <c r="AY10" s="37"/>
      <c r="AZ10" s="37"/>
      <c r="BA10" s="37"/>
      <c r="BB10" s="54">
        <f>データ!$W$6</f>
        <v>332.5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109</v>
      </c>
      <c r="BM16" s="39"/>
      <c r="BN16" s="39"/>
      <c r="BO16" s="39"/>
      <c r="BP16" s="39"/>
      <c r="BQ16" s="39"/>
      <c r="BR16" s="39"/>
      <c r="BS16" s="39"/>
      <c r="BT16" s="39"/>
      <c r="BU16" s="39"/>
      <c r="BV16" s="39"/>
      <c r="BW16" s="39"/>
      <c r="BX16" s="39"/>
      <c r="BY16" s="39"/>
      <c r="BZ16" s="40"/>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108</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n/7XDFVSEoao3MjwGu97JpJpu/1FaSLccCwZTWCRXy+GjrtKRRw2/Qt6v3KWcZirpgOvZxuLpBeB6/P9wyZACA==" saltValue="krNBASi49kXSH4YIe/dTt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27</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52</v>
      </c>
      <c r="B4" s="17"/>
      <c r="C4" s="17"/>
      <c r="D4" s="17"/>
      <c r="E4" s="17"/>
      <c r="F4" s="17"/>
      <c r="G4" s="17"/>
      <c r="H4" s="85"/>
      <c r="I4" s="86"/>
      <c r="J4" s="86"/>
      <c r="K4" s="86"/>
      <c r="L4" s="86"/>
      <c r="M4" s="86"/>
      <c r="N4" s="86"/>
      <c r="O4" s="86"/>
      <c r="P4" s="86"/>
      <c r="Q4" s="86"/>
      <c r="R4" s="86"/>
      <c r="S4" s="86"/>
      <c r="T4" s="86"/>
      <c r="U4" s="86"/>
      <c r="V4" s="86"/>
      <c r="W4" s="87"/>
      <c r="X4" s="81" t="s">
        <v>53</v>
      </c>
      <c r="Y4" s="81"/>
      <c r="Z4" s="81"/>
      <c r="AA4" s="81"/>
      <c r="AB4" s="81"/>
      <c r="AC4" s="81"/>
      <c r="AD4" s="81"/>
      <c r="AE4" s="81"/>
      <c r="AF4" s="81"/>
      <c r="AG4" s="81"/>
      <c r="AH4" s="81"/>
      <c r="AI4" s="81" t="s">
        <v>54</v>
      </c>
      <c r="AJ4" s="81"/>
      <c r="AK4" s="81"/>
      <c r="AL4" s="81"/>
      <c r="AM4" s="81"/>
      <c r="AN4" s="81"/>
      <c r="AO4" s="81"/>
      <c r="AP4" s="81"/>
      <c r="AQ4" s="81"/>
      <c r="AR4" s="81"/>
      <c r="AS4" s="81"/>
      <c r="AT4" s="81" t="s">
        <v>55</v>
      </c>
      <c r="AU4" s="81"/>
      <c r="AV4" s="81"/>
      <c r="AW4" s="81"/>
      <c r="AX4" s="81"/>
      <c r="AY4" s="81"/>
      <c r="AZ4" s="81"/>
      <c r="BA4" s="81"/>
      <c r="BB4" s="81"/>
      <c r="BC4" s="81"/>
      <c r="BD4" s="81"/>
      <c r="BE4" s="81" t="s">
        <v>56</v>
      </c>
      <c r="BF4" s="81"/>
      <c r="BG4" s="81"/>
      <c r="BH4" s="81"/>
      <c r="BI4" s="81"/>
      <c r="BJ4" s="81"/>
      <c r="BK4" s="81"/>
      <c r="BL4" s="81"/>
      <c r="BM4" s="81"/>
      <c r="BN4" s="81"/>
      <c r="BO4" s="81"/>
      <c r="BP4" s="81" t="s">
        <v>57</v>
      </c>
      <c r="BQ4" s="81"/>
      <c r="BR4" s="81"/>
      <c r="BS4" s="81"/>
      <c r="BT4" s="81"/>
      <c r="BU4" s="81"/>
      <c r="BV4" s="81"/>
      <c r="BW4" s="81"/>
      <c r="BX4" s="81"/>
      <c r="BY4" s="81"/>
      <c r="BZ4" s="81"/>
      <c r="CA4" s="81" t="s">
        <v>58</v>
      </c>
      <c r="CB4" s="81"/>
      <c r="CC4" s="81"/>
      <c r="CD4" s="81"/>
      <c r="CE4" s="81"/>
      <c r="CF4" s="81"/>
      <c r="CG4" s="81"/>
      <c r="CH4" s="81"/>
      <c r="CI4" s="81"/>
      <c r="CJ4" s="81"/>
      <c r="CK4" s="81"/>
      <c r="CL4" s="81" t="s">
        <v>59</v>
      </c>
      <c r="CM4" s="81"/>
      <c r="CN4" s="81"/>
      <c r="CO4" s="81"/>
      <c r="CP4" s="81"/>
      <c r="CQ4" s="81"/>
      <c r="CR4" s="81"/>
      <c r="CS4" s="81"/>
      <c r="CT4" s="81"/>
      <c r="CU4" s="81"/>
      <c r="CV4" s="81"/>
      <c r="CW4" s="81" t="s">
        <v>60</v>
      </c>
      <c r="CX4" s="81"/>
      <c r="CY4" s="81"/>
      <c r="CZ4" s="81"/>
      <c r="DA4" s="81"/>
      <c r="DB4" s="81"/>
      <c r="DC4" s="81"/>
      <c r="DD4" s="81"/>
      <c r="DE4" s="81"/>
      <c r="DF4" s="81"/>
      <c r="DG4" s="81"/>
      <c r="DH4" s="81" t="s">
        <v>61</v>
      </c>
      <c r="DI4" s="81"/>
      <c r="DJ4" s="81"/>
      <c r="DK4" s="81"/>
      <c r="DL4" s="81"/>
      <c r="DM4" s="81"/>
      <c r="DN4" s="81"/>
      <c r="DO4" s="81"/>
      <c r="DP4" s="81"/>
      <c r="DQ4" s="81"/>
      <c r="DR4" s="81"/>
      <c r="DS4" s="81" t="s">
        <v>62</v>
      </c>
      <c r="DT4" s="81"/>
      <c r="DU4" s="81"/>
      <c r="DV4" s="81"/>
      <c r="DW4" s="81"/>
      <c r="DX4" s="81"/>
      <c r="DY4" s="81"/>
      <c r="DZ4" s="81"/>
      <c r="EA4" s="81"/>
      <c r="EB4" s="81"/>
      <c r="EC4" s="81"/>
      <c r="ED4" s="81" t="s">
        <v>63</v>
      </c>
      <c r="EE4" s="81"/>
      <c r="EF4" s="81"/>
      <c r="EG4" s="81"/>
      <c r="EH4" s="81"/>
      <c r="EI4" s="81"/>
      <c r="EJ4" s="81"/>
      <c r="EK4" s="81"/>
      <c r="EL4" s="81"/>
      <c r="EM4" s="81"/>
      <c r="EN4" s="81"/>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2024</v>
      </c>
      <c r="C6" s="20">
        <f t="shared" ref="C6:W6" si="3">C7</f>
        <v>75213</v>
      </c>
      <c r="D6" s="20">
        <f t="shared" si="3"/>
        <v>46</v>
      </c>
      <c r="E6" s="20">
        <f t="shared" si="3"/>
        <v>1</v>
      </c>
      <c r="F6" s="20">
        <f t="shared" si="3"/>
        <v>0</v>
      </c>
      <c r="G6" s="20">
        <f t="shared" si="3"/>
        <v>1</v>
      </c>
      <c r="H6" s="20" t="str">
        <f t="shared" si="3"/>
        <v>福島県　三春町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87.01</v>
      </c>
      <c r="P6" s="21">
        <f t="shared" si="3"/>
        <v>86.78</v>
      </c>
      <c r="Q6" s="21">
        <f t="shared" si="3"/>
        <v>3850</v>
      </c>
      <c r="R6" s="21">
        <f t="shared" si="3"/>
        <v>16080</v>
      </c>
      <c r="S6" s="21">
        <f t="shared" si="3"/>
        <v>72.760000000000005</v>
      </c>
      <c r="T6" s="21">
        <f t="shared" si="3"/>
        <v>221</v>
      </c>
      <c r="U6" s="21">
        <f t="shared" si="3"/>
        <v>14005</v>
      </c>
      <c r="V6" s="21">
        <f t="shared" si="3"/>
        <v>42.12</v>
      </c>
      <c r="W6" s="21">
        <f t="shared" si="3"/>
        <v>332.5</v>
      </c>
      <c r="X6" s="22">
        <f>IF(X7="",NA(),X7)</f>
        <v>112.32</v>
      </c>
      <c r="Y6" s="22">
        <f t="shared" ref="Y6:AG6" si="4">IF(Y7="",NA(),Y7)</f>
        <v>110.01</v>
      </c>
      <c r="Z6" s="22">
        <f t="shared" si="4"/>
        <v>101.29</v>
      </c>
      <c r="AA6" s="22">
        <f t="shared" si="4"/>
        <v>94.72</v>
      </c>
      <c r="AB6" s="22">
        <f t="shared" si="4"/>
        <v>101.62</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2">
        <f t="shared" si="5"/>
        <v>5.46</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79.92</v>
      </c>
      <c r="AU6" s="22">
        <f t="shared" ref="AU6:BC6" si="6">IF(AU7="",NA(),AU7)</f>
        <v>82.96</v>
      </c>
      <c r="AV6" s="22">
        <f t="shared" si="6"/>
        <v>110.71</v>
      </c>
      <c r="AW6" s="22">
        <f t="shared" si="6"/>
        <v>124.31</v>
      </c>
      <c r="AX6" s="22">
        <f t="shared" si="6"/>
        <v>216.46</v>
      </c>
      <c r="AY6" s="22">
        <f t="shared" si="6"/>
        <v>371.81</v>
      </c>
      <c r="AZ6" s="22">
        <f t="shared" si="6"/>
        <v>384.23</v>
      </c>
      <c r="BA6" s="22">
        <f t="shared" si="6"/>
        <v>364.3</v>
      </c>
      <c r="BB6" s="22">
        <f t="shared" si="6"/>
        <v>378.87</v>
      </c>
      <c r="BC6" s="22">
        <f t="shared" si="6"/>
        <v>362.35</v>
      </c>
      <c r="BD6" s="21" t="str">
        <f>IF(BD7="","",IF(BD7="-","【-】","【"&amp;SUBSTITUTE(TEXT(BD7,"#,##0.00"),"-","△")&amp;"】"))</f>
        <v>【239.69】</v>
      </c>
      <c r="BE6" s="22">
        <f>IF(BE7="",NA(),BE7)</f>
        <v>100.1</v>
      </c>
      <c r="BF6" s="22">
        <f t="shared" ref="BF6:BN6" si="7">IF(BF7="",NA(),BF7)</f>
        <v>59.24</v>
      </c>
      <c r="BG6" s="22">
        <f t="shared" si="7"/>
        <v>27.17</v>
      </c>
      <c r="BH6" s="22">
        <f t="shared" si="7"/>
        <v>9.1999999999999993</v>
      </c>
      <c r="BI6" s="22">
        <f t="shared" si="7"/>
        <v>1.51</v>
      </c>
      <c r="BJ6" s="22">
        <f t="shared" si="7"/>
        <v>465.85</v>
      </c>
      <c r="BK6" s="22">
        <f t="shared" si="7"/>
        <v>439.43</v>
      </c>
      <c r="BL6" s="22">
        <f t="shared" si="7"/>
        <v>438.41</v>
      </c>
      <c r="BM6" s="22">
        <f t="shared" si="7"/>
        <v>430.23</v>
      </c>
      <c r="BN6" s="22">
        <f t="shared" si="7"/>
        <v>429.24</v>
      </c>
      <c r="BO6" s="21" t="str">
        <f>IF(BO7="","",IF(BO7="-","【-】","【"&amp;SUBSTITUTE(TEXT(BO7,"#,##0.00"),"-","△")&amp;"】"))</f>
        <v>【264.86】</v>
      </c>
      <c r="BP6" s="22">
        <f>IF(BP7="",NA(),BP7)</f>
        <v>111.63</v>
      </c>
      <c r="BQ6" s="22">
        <f t="shared" ref="BQ6:BY6" si="8">IF(BQ7="",NA(),BQ7)</f>
        <v>112.33</v>
      </c>
      <c r="BR6" s="22">
        <f t="shared" si="8"/>
        <v>100.72</v>
      </c>
      <c r="BS6" s="22">
        <f t="shared" si="8"/>
        <v>92.57</v>
      </c>
      <c r="BT6" s="22">
        <f t="shared" si="8"/>
        <v>97.13</v>
      </c>
      <c r="BU6" s="22">
        <f t="shared" si="8"/>
        <v>92.39</v>
      </c>
      <c r="BV6" s="22">
        <f t="shared" si="8"/>
        <v>94.41</v>
      </c>
      <c r="BW6" s="22">
        <f t="shared" si="8"/>
        <v>90.96</v>
      </c>
      <c r="BX6" s="22">
        <f t="shared" si="8"/>
        <v>90.66</v>
      </c>
      <c r="BY6" s="22">
        <f t="shared" si="8"/>
        <v>90.78</v>
      </c>
      <c r="BZ6" s="21" t="str">
        <f>IF(BZ7="","",IF(BZ7="-","【-】","【"&amp;SUBSTITUTE(TEXT(BZ7,"#,##0.00"),"-","△")&amp;"】"))</f>
        <v>【97.59】</v>
      </c>
      <c r="CA6" s="22">
        <f>IF(CA7="",NA(),CA7)</f>
        <v>189.32</v>
      </c>
      <c r="CB6" s="22">
        <f t="shared" ref="CB6:CJ6" si="9">IF(CB7="",NA(),CB7)</f>
        <v>188.58</v>
      </c>
      <c r="CC6" s="22">
        <f t="shared" si="9"/>
        <v>209.23</v>
      </c>
      <c r="CD6" s="22">
        <f t="shared" si="9"/>
        <v>228.82</v>
      </c>
      <c r="CE6" s="22">
        <f t="shared" si="9"/>
        <v>218.05</v>
      </c>
      <c r="CF6" s="22">
        <f t="shared" si="9"/>
        <v>192.98</v>
      </c>
      <c r="CG6" s="22">
        <f t="shared" si="9"/>
        <v>192.13</v>
      </c>
      <c r="CH6" s="22">
        <f t="shared" si="9"/>
        <v>197.04</v>
      </c>
      <c r="CI6" s="22">
        <f t="shared" si="9"/>
        <v>199.33</v>
      </c>
      <c r="CJ6" s="22">
        <f t="shared" si="9"/>
        <v>202.75</v>
      </c>
      <c r="CK6" s="21" t="str">
        <f>IF(CK7="","",IF(CK7="-","【-】","【"&amp;SUBSTITUTE(TEXT(CK7,"#,##0.00"),"-","△")&amp;"】"))</f>
        <v>【181.66】</v>
      </c>
      <c r="CL6" s="22">
        <f>IF(CL7="",NA(),CL7)</f>
        <v>52.17</v>
      </c>
      <c r="CM6" s="22">
        <f t="shared" ref="CM6:CU6" si="10">IF(CM7="",NA(),CM7)</f>
        <v>53.27</v>
      </c>
      <c r="CN6" s="22">
        <f t="shared" si="10"/>
        <v>52.57</v>
      </c>
      <c r="CO6" s="22">
        <f t="shared" si="10"/>
        <v>52.71</v>
      </c>
      <c r="CP6" s="22">
        <f t="shared" si="10"/>
        <v>53.96</v>
      </c>
      <c r="CQ6" s="22">
        <f t="shared" si="10"/>
        <v>54.43</v>
      </c>
      <c r="CR6" s="22">
        <f t="shared" si="10"/>
        <v>53.87</v>
      </c>
      <c r="CS6" s="22">
        <f t="shared" si="10"/>
        <v>54.49</v>
      </c>
      <c r="CT6" s="22">
        <f t="shared" si="10"/>
        <v>54.8</v>
      </c>
      <c r="CU6" s="22">
        <f t="shared" si="10"/>
        <v>55.47</v>
      </c>
      <c r="CV6" s="21" t="str">
        <f>IF(CV7="","",IF(CV7="-","【-】","【"&amp;SUBSTITUTE(TEXT(CV7,"#,##0.00"),"-","△")&amp;"】"))</f>
        <v>【60.21】</v>
      </c>
      <c r="CW6" s="22">
        <f>IF(CW7="",NA(),CW7)</f>
        <v>84.47</v>
      </c>
      <c r="CX6" s="22">
        <f t="shared" ref="CX6:DF6" si="11">IF(CX7="",NA(),CX7)</f>
        <v>84.6</v>
      </c>
      <c r="CY6" s="22">
        <f t="shared" si="11"/>
        <v>84.29</v>
      </c>
      <c r="CZ6" s="22">
        <f t="shared" si="11"/>
        <v>82.6</v>
      </c>
      <c r="DA6" s="22">
        <f t="shared" si="11"/>
        <v>83.27</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58.93</v>
      </c>
      <c r="DI6" s="22">
        <f t="shared" ref="DI6:DQ6" si="12">IF(DI7="",NA(),DI7)</f>
        <v>60.43</v>
      </c>
      <c r="DJ6" s="22">
        <f t="shared" si="12"/>
        <v>61.99</v>
      </c>
      <c r="DK6" s="22">
        <f t="shared" si="12"/>
        <v>62.55</v>
      </c>
      <c r="DL6" s="22">
        <f t="shared" si="12"/>
        <v>64.08</v>
      </c>
      <c r="DM6" s="22">
        <f t="shared" si="12"/>
        <v>49.39</v>
      </c>
      <c r="DN6" s="22">
        <f t="shared" si="12"/>
        <v>50.75</v>
      </c>
      <c r="DO6" s="22">
        <f t="shared" si="12"/>
        <v>51.72</v>
      </c>
      <c r="DP6" s="22">
        <f t="shared" si="12"/>
        <v>52.27</v>
      </c>
      <c r="DQ6" s="22">
        <f t="shared" si="12"/>
        <v>52.87</v>
      </c>
      <c r="DR6" s="21" t="str">
        <f>IF(DR7="","",IF(DR7="-","【-】","【"&amp;SUBSTITUTE(TEXT(DR7,"#,##0.00"),"-","△")&amp;"】"))</f>
        <v>【52.41】</v>
      </c>
      <c r="DS6" s="22">
        <f>IF(DS7="",NA(),DS7)</f>
        <v>6.58</v>
      </c>
      <c r="DT6" s="22">
        <f t="shared" ref="DT6:EB6" si="13">IF(DT7="",NA(),DT7)</f>
        <v>6.46</v>
      </c>
      <c r="DU6" s="22">
        <f t="shared" si="13"/>
        <v>6.42</v>
      </c>
      <c r="DV6" s="22">
        <f t="shared" si="13"/>
        <v>6.42</v>
      </c>
      <c r="DW6" s="22">
        <f t="shared" si="13"/>
        <v>7.03</v>
      </c>
      <c r="DX6" s="22">
        <f t="shared" si="13"/>
        <v>18.57</v>
      </c>
      <c r="DY6" s="22">
        <f t="shared" si="13"/>
        <v>21.14</v>
      </c>
      <c r="DZ6" s="22">
        <f t="shared" si="13"/>
        <v>22.12</v>
      </c>
      <c r="EA6" s="22">
        <f t="shared" si="13"/>
        <v>25.67</v>
      </c>
      <c r="EB6" s="22">
        <f t="shared" si="13"/>
        <v>26.86</v>
      </c>
      <c r="EC6" s="21" t="str">
        <f>IF(EC7="","",IF(EC7="-","【-】","【"&amp;SUBSTITUTE(TEXT(EC7,"#,##0.00"),"-","△")&amp;"】"))</f>
        <v>【26.78】</v>
      </c>
      <c r="ED6" s="22">
        <f>IF(ED7="",NA(),ED7)</f>
        <v>1.47</v>
      </c>
      <c r="EE6" s="22">
        <f t="shared" ref="EE6:EM6" si="14">IF(EE7="",NA(),EE7)</f>
        <v>0.1</v>
      </c>
      <c r="EF6" s="22">
        <f t="shared" si="14"/>
        <v>0.03</v>
      </c>
      <c r="EG6" s="22">
        <f t="shared" si="14"/>
        <v>0.12</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75213</v>
      </c>
      <c r="D7" s="24">
        <v>46</v>
      </c>
      <c r="E7" s="24">
        <v>1</v>
      </c>
      <c r="F7" s="24">
        <v>0</v>
      </c>
      <c r="G7" s="24">
        <v>1</v>
      </c>
      <c r="H7" s="24" t="s">
        <v>92</v>
      </c>
      <c r="I7" s="24" t="s">
        <v>93</v>
      </c>
      <c r="J7" s="24" t="s">
        <v>94</v>
      </c>
      <c r="K7" s="24" t="s">
        <v>95</v>
      </c>
      <c r="L7" s="24" t="s">
        <v>96</v>
      </c>
      <c r="M7" s="24" t="s">
        <v>97</v>
      </c>
      <c r="N7" s="25" t="s">
        <v>98</v>
      </c>
      <c r="O7" s="25">
        <v>87.01</v>
      </c>
      <c r="P7" s="25">
        <v>86.78</v>
      </c>
      <c r="Q7" s="25">
        <v>3850</v>
      </c>
      <c r="R7" s="25">
        <v>16080</v>
      </c>
      <c r="S7" s="25">
        <v>72.760000000000005</v>
      </c>
      <c r="T7" s="25">
        <v>221</v>
      </c>
      <c r="U7" s="25">
        <v>14005</v>
      </c>
      <c r="V7" s="25">
        <v>42.12</v>
      </c>
      <c r="W7" s="25">
        <v>332.5</v>
      </c>
      <c r="X7" s="25">
        <v>112.32</v>
      </c>
      <c r="Y7" s="25">
        <v>110.01</v>
      </c>
      <c r="Z7" s="25">
        <v>101.29</v>
      </c>
      <c r="AA7" s="25">
        <v>94.72</v>
      </c>
      <c r="AB7" s="25">
        <v>101.62</v>
      </c>
      <c r="AC7" s="25">
        <v>109.02</v>
      </c>
      <c r="AD7" s="25">
        <v>107.81</v>
      </c>
      <c r="AE7" s="25">
        <v>107.21</v>
      </c>
      <c r="AF7" s="25">
        <v>105.97</v>
      </c>
      <c r="AG7" s="25">
        <v>105.08</v>
      </c>
      <c r="AH7" s="25">
        <v>107.26</v>
      </c>
      <c r="AI7" s="25">
        <v>0</v>
      </c>
      <c r="AJ7" s="25">
        <v>0</v>
      </c>
      <c r="AK7" s="25">
        <v>0</v>
      </c>
      <c r="AL7" s="25">
        <v>5.46</v>
      </c>
      <c r="AM7" s="25">
        <v>0</v>
      </c>
      <c r="AN7" s="25">
        <v>11</v>
      </c>
      <c r="AO7" s="25">
        <v>8.86</v>
      </c>
      <c r="AP7" s="25">
        <v>7.65</v>
      </c>
      <c r="AQ7" s="25">
        <v>8.52</v>
      </c>
      <c r="AR7" s="25">
        <v>10.8</v>
      </c>
      <c r="AS7" s="25">
        <v>1.61</v>
      </c>
      <c r="AT7" s="25">
        <v>79.92</v>
      </c>
      <c r="AU7" s="25">
        <v>82.96</v>
      </c>
      <c r="AV7" s="25">
        <v>110.71</v>
      </c>
      <c r="AW7" s="25">
        <v>124.31</v>
      </c>
      <c r="AX7" s="25">
        <v>216.46</v>
      </c>
      <c r="AY7" s="25">
        <v>371.81</v>
      </c>
      <c r="AZ7" s="25">
        <v>384.23</v>
      </c>
      <c r="BA7" s="25">
        <v>364.3</v>
      </c>
      <c r="BB7" s="25">
        <v>378.87</v>
      </c>
      <c r="BC7" s="25">
        <v>362.35</v>
      </c>
      <c r="BD7" s="25">
        <v>239.69</v>
      </c>
      <c r="BE7" s="25">
        <v>100.1</v>
      </c>
      <c r="BF7" s="25">
        <v>59.24</v>
      </c>
      <c r="BG7" s="25">
        <v>27.17</v>
      </c>
      <c r="BH7" s="25">
        <v>9.1999999999999993</v>
      </c>
      <c r="BI7" s="25">
        <v>1.51</v>
      </c>
      <c r="BJ7" s="25">
        <v>465.85</v>
      </c>
      <c r="BK7" s="25">
        <v>439.43</v>
      </c>
      <c r="BL7" s="25">
        <v>438.41</v>
      </c>
      <c r="BM7" s="25">
        <v>430.23</v>
      </c>
      <c r="BN7" s="25">
        <v>429.24</v>
      </c>
      <c r="BO7" s="25">
        <v>264.86</v>
      </c>
      <c r="BP7" s="25">
        <v>111.63</v>
      </c>
      <c r="BQ7" s="25">
        <v>112.33</v>
      </c>
      <c r="BR7" s="25">
        <v>100.72</v>
      </c>
      <c r="BS7" s="25">
        <v>92.57</v>
      </c>
      <c r="BT7" s="25">
        <v>97.13</v>
      </c>
      <c r="BU7" s="25">
        <v>92.39</v>
      </c>
      <c r="BV7" s="25">
        <v>94.41</v>
      </c>
      <c r="BW7" s="25">
        <v>90.96</v>
      </c>
      <c r="BX7" s="25">
        <v>90.66</v>
      </c>
      <c r="BY7" s="25">
        <v>90.78</v>
      </c>
      <c r="BZ7" s="25">
        <v>97.59</v>
      </c>
      <c r="CA7" s="25">
        <v>189.32</v>
      </c>
      <c r="CB7" s="25">
        <v>188.58</v>
      </c>
      <c r="CC7" s="25">
        <v>209.23</v>
      </c>
      <c r="CD7" s="25">
        <v>228.82</v>
      </c>
      <c r="CE7" s="25">
        <v>218.05</v>
      </c>
      <c r="CF7" s="25">
        <v>192.98</v>
      </c>
      <c r="CG7" s="25">
        <v>192.13</v>
      </c>
      <c r="CH7" s="25">
        <v>197.04</v>
      </c>
      <c r="CI7" s="25">
        <v>199.33</v>
      </c>
      <c r="CJ7" s="25">
        <v>202.75</v>
      </c>
      <c r="CK7" s="25">
        <v>181.66</v>
      </c>
      <c r="CL7" s="25">
        <v>52.17</v>
      </c>
      <c r="CM7" s="25">
        <v>53.27</v>
      </c>
      <c r="CN7" s="25">
        <v>52.57</v>
      </c>
      <c r="CO7" s="25">
        <v>52.71</v>
      </c>
      <c r="CP7" s="25">
        <v>53.96</v>
      </c>
      <c r="CQ7" s="25">
        <v>54.43</v>
      </c>
      <c r="CR7" s="25">
        <v>53.87</v>
      </c>
      <c r="CS7" s="25">
        <v>54.49</v>
      </c>
      <c r="CT7" s="25">
        <v>54.8</v>
      </c>
      <c r="CU7" s="25">
        <v>55.47</v>
      </c>
      <c r="CV7" s="25">
        <v>60.21</v>
      </c>
      <c r="CW7" s="25">
        <v>84.47</v>
      </c>
      <c r="CX7" s="25">
        <v>84.6</v>
      </c>
      <c r="CY7" s="25">
        <v>84.29</v>
      </c>
      <c r="CZ7" s="25">
        <v>82.6</v>
      </c>
      <c r="DA7" s="25">
        <v>83.27</v>
      </c>
      <c r="DB7" s="25">
        <v>79.44</v>
      </c>
      <c r="DC7" s="25">
        <v>79.489999999999995</v>
      </c>
      <c r="DD7" s="25">
        <v>78.8</v>
      </c>
      <c r="DE7" s="25">
        <v>77.98</v>
      </c>
      <c r="DF7" s="25">
        <v>76.97</v>
      </c>
      <c r="DG7" s="25">
        <v>89.21</v>
      </c>
      <c r="DH7" s="25">
        <v>58.93</v>
      </c>
      <c r="DI7" s="25">
        <v>60.43</v>
      </c>
      <c r="DJ7" s="25">
        <v>61.99</v>
      </c>
      <c r="DK7" s="25">
        <v>62.55</v>
      </c>
      <c r="DL7" s="25">
        <v>64.08</v>
      </c>
      <c r="DM7" s="25">
        <v>49.39</v>
      </c>
      <c r="DN7" s="25">
        <v>50.75</v>
      </c>
      <c r="DO7" s="25">
        <v>51.72</v>
      </c>
      <c r="DP7" s="25">
        <v>52.27</v>
      </c>
      <c r="DQ7" s="25">
        <v>52.87</v>
      </c>
      <c r="DR7" s="25">
        <v>52.41</v>
      </c>
      <c r="DS7" s="25">
        <v>6.58</v>
      </c>
      <c r="DT7" s="25">
        <v>6.46</v>
      </c>
      <c r="DU7" s="25">
        <v>6.42</v>
      </c>
      <c r="DV7" s="25">
        <v>6.42</v>
      </c>
      <c r="DW7" s="25">
        <v>7.03</v>
      </c>
      <c r="DX7" s="25">
        <v>18.57</v>
      </c>
      <c r="DY7" s="25">
        <v>21.14</v>
      </c>
      <c r="DZ7" s="25">
        <v>22.12</v>
      </c>
      <c r="EA7" s="25">
        <v>25.67</v>
      </c>
      <c r="EB7" s="25">
        <v>26.86</v>
      </c>
      <c r="EC7" s="25">
        <v>26.78</v>
      </c>
      <c r="ED7" s="25">
        <v>1.47</v>
      </c>
      <c r="EE7" s="25">
        <v>0.1</v>
      </c>
      <c r="EF7" s="25">
        <v>0.03</v>
      </c>
      <c r="EG7" s="25">
        <v>0.12</v>
      </c>
      <c r="EH7" s="25">
        <v>0</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2026-01-21T23:56:59Z</cp:lastPrinted>
  <dcterms:created xsi:type="dcterms:W3CDTF">2025-12-12T09:12:42Z</dcterms:created>
  <dcterms:modified xsi:type="dcterms:W3CDTF">2026-01-27T02:47:46Z</dcterms:modified>
  <cp:category/>
</cp:coreProperties>
</file>