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T:\"/>
    </mc:Choice>
  </mc:AlternateContent>
  <xr:revisionPtr revIDLastSave="0" documentId="13_ncr:1_{24193FCB-4E8B-44FF-8474-C5A4AFD1DC67}" xr6:coauthVersionLast="47" xr6:coauthVersionMax="47" xr10:uidLastSave="{00000000-0000-0000-0000-000000000000}"/>
  <workbookProtection workbookAlgorithmName="SHA-512" workbookHashValue="PmZWHi5BJLp7u+bMYJS9++i7FOUz8GuuiM3qe6s8/owtGqCcis5TDWMRWgXoXowOw0JhazAY6GjawbdlHNyJGA==" workbookSaltValue="ynMrPucIAGJAMaNN9jQbp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F85" i="4"/>
  <c r="E85" i="4"/>
  <c r="AT10" i="4"/>
  <c r="I10" i="4"/>
  <c r="P8" i="4"/>
</calcChain>
</file>

<file path=xl/sharedStrings.xml><?xml version="1.0" encoding="utf-8"?>
<sst xmlns="http://schemas.openxmlformats.org/spreadsheetml/2006/main" count="319" uniqueCount="118">
  <si>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</si>
  <si>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</si>
  <si>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</si>
  <si>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</si>
  <si>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</si>
  <si>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</si>
  <si>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</si>
  <si>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</si>
  <si>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</si>
  <si>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</si>
  <si>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</si>
  <si>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</si>
  <si>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</si>
  <si>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</si>
  <si>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</si>
  <si>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</si>
  <si>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</si>
  <si>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</si>
  <si>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</si>
  <si>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</si>
  <si>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</si>
  <si>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</si>
  <si>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</si>
  <si>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</si>
  <si>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</si>
  <si>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</si>
  <si>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</si>
  <si>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</si>
  <si>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</si>
  <si>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</si>
  <si>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</si>
  <si>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</si>
  <si>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</si>
  <si>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</si>
  <si>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</si>
  <si>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</si>
  <si>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</si>
  <si>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</si>
  <si>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</si>
  <si>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</si>
  <si>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</si>
  <si>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</si>
  <si>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</si>
  <si>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</si>
  <si>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</si>
  <si>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</si>
  <si>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</si>
  <si>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</si>
  <si>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</si>
  <si>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</si>
  <si>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</si>
  <si>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</si>
  <si>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</si>
  <si>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</si>
  <si>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</si>
  <si>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</si>
  <si>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</si>
  <si>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</si>
  <si>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</si>
  <si>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</si>
  <si>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</si>
  <si>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</si>
  <si>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</si>
  <si>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</si>
  <si>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</si>
  <si>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</si>
  <si>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</si>
  <si>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</si>
  <si>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</si>
  <si>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</si>
  <si>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</si>
  <si>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</si>
  <si>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</si>
  <si>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</si>
  <si>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</si>
  <si>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</si>
  <si>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</si>
  <si>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</si>
  <si>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</si>
  <si>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</si>
  <si>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</si>
  <si>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</si>
  <si>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</si>
  <si>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</si>
  <si>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</si>
  <si>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</si>
  <si>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</si>
  <si>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</si>
  <si>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</si>
  <si>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</si>
  <si>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</si>
  <si>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</si>
  <si>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</si>
  <si>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</si>
  <si>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</si>
  <si>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</si>
  <si>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古殿町</t>
  </si>
  <si>
    <t>法適用</t>
  </si>
  <si>
    <t>下水道事業</t>
  </si>
  <si>
    <t>林業集落排水</t>
  </si>
  <si>
    <t>G1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</si>
  <si>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</si>
  <si>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</si>
  <si>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</si>
  <si>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</si>
  <si>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</si>
  <si>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</si>
  <si>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</si>
  <si>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</si>
  <si>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</si>
  <si>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</si>
  <si>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</si>
  <si>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</si>
  <si>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</si>
  <si>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</si>
  <si>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①歳入に関しては、使用料収入が少なく、一般会計の繰入に依存している。費用削減や料金改定など料金での財源確保を検討してく必要がある。
③流動比率について、当年度の当該値が100％を下回ているため、現金等による支払い能力が低い結果となった。今後支払い能力を高めるための経営改善を図っていく必要がある。
⑤経費回収率については、全国平均値を超えている。しかし、100％を下回っており、今後の施設更新等の投資を考えると、更なる財源確保が必要となるため、料金改定などを検討する必要がある。
⑥汚水処理原価について、全国平均値より低く、類似団体と同程度なため、比較的適正であると思われる。
⑦施設利用率について、人口減少や処理数量減少から使用率も低下している。
⑧水洗化率について、全国平均値よりも少ないため、更なる向上のため、加入促進を図る。</t>
    <rPh sb="161" eb="163">
      <t>ゼンコク</t>
    </rPh>
    <rPh sb="252" eb="254">
      <t>ゼンコク</t>
    </rPh>
    <rPh sb="262" eb="266">
      <t>ルイジダンタイ</t>
    </rPh>
    <rPh sb="267" eb="270">
      <t>ドウテイド</t>
    </rPh>
    <rPh sb="335" eb="337">
      <t>ゼンコク</t>
    </rPh>
    <phoneticPr fontId="4"/>
  </si>
  <si>
    <t>①供用開始20年を経過する施設もあるため、策定した最適化構想を基に、計画的な更新を行っていく必要がある。</t>
    <phoneticPr fontId="4"/>
  </si>
  <si>
    <t>　供用開始20年を経過する施設もあるため、計画的な更新を行っていく必要がある。
　なお、現在一般会計補助金に依存する状況が続いているため、更なる費用削減や料金改定など料金での財源確保を検討していく必要がある。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</si>
</sst>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DFB-4A67-8677-40D91262945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DFB-4A67-8677-40D91262945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31.89</c:v>
                </c:pt>
              </c:numCache>
            </c:numRef>
          </c:val>
          <c:extLst>
            <c:ext xmlns:c16="http://schemas.microsoft.com/office/drawing/2014/chart" uri="{C3380CC4-5D6E-409C-BE32-E72D297353CC}">
              <c16:uniqueId val="{00000000-1496-413A-A6A4-5049A4C3A35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31.89</c:v>
                </c:pt>
              </c:numCache>
            </c:numRef>
          </c:val>
          <c:smooth val="0"/>
          <c:extLst>
            <c:ext xmlns:c16="http://schemas.microsoft.com/office/drawing/2014/chart" uri="{C3380CC4-5D6E-409C-BE32-E72D297353CC}">
              <c16:uniqueId val="{00000001-1496-413A-A6A4-5049A4C3A35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88.82</c:v>
                </c:pt>
              </c:numCache>
            </c:numRef>
          </c:val>
          <c:extLst>
            <c:ext xmlns:c16="http://schemas.microsoft.com/office/drawing/2014/chart" uri="{C3380CC4-5D6E-409C-BE32-E72D297353CC}">
              <c16:uniqueId val="{00000000-6FE2-49E4-9919-7B412F45F1B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88.82</c:v>
                </c:pt>
              </c:numCache>
            </c:numRef>
          </c:val>
          <c:smooth val="0"/>
          <c:extLst>
            <c:ext xmlns:c16="http://schemas.microsoft.com/office/drawing/2014/chart" uri="{C3380CC4-5D6E-409C-BE32-E72D297353CC}">
              <c16:uniqueId val="{00000001-6FE2-49E4-9919-7B412F45F1B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99.18</c:v>
                </c:pt>
              </c:numCache>
            </c:numRef>
          </c:val>
          <c:extLst>
            <c:ext xmlns:c16="http://schemas.microsoft.com/office/drawing/2014/chart" uri="{C3380CC4-5D6E-409C-BE32-E72D297353CC}">
              <c16:uniqueId val="{00000000-F43A-4DB6-BE0D-EC43FC9F1A4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99.18</c:v>
                </c:pt>
              </c:numCache>
            </c:numRef>
          </c:val>
          <c:smooth val="0"/>
          <c:extLst>
            <c:ext xmlns:c16="http://schemas.microsoft.com/office/drawing/2014/chart" uri="{C3380CC4-5D6E-409C-BE32-E72D297353CC}">
              <c16:uniqueId val="{00000001-F43A-4DB6-BE0D-EC43FC9F1A4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4.97</c:v>
                </c:pt>
              </c:numCache>
            </c:numRef>
          </c:val>
          <c:extLst>
            <c:ext xmlns:c16="http://schemas.microsoft.com/office/drawing/2014/chart" uri="{C3380CC4-5D6E-409C-BE32-E72D297353CC}">
              <c16:uniqueId val="{00000000-2C4B-4EF2-B8F7-97B80C88FED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4.97</c:v>
                </c:pt>
              </c:numCache>
            </c:numRef>
          </c:val>
          <c:smooth val="0"/>
          <c:extLst>
            <c:ext xmlns:c16="http://schemas.microsoft.com/office/drawing/2014/chart" uri="{C3380CC4-5D6E-409C-BE32-E72D297353CC}">
              <c16:uniqueId val="{00000001-2C4B-4EF2-B8F7-97B80C88FED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9AB-4EEC-A3A0-43908513F29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9AB-4EEC-A3A0-43908513F29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DB7-4E40-959B-F20726AFBCD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DB7-4E40-959B-F20726AFBCD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85.08</c:v>
                </c:pt>
              </c:numCache>
            </c:numRef>
          </c:val>
          <c:extLst>
            <c:ext xmlns:c16="http://schemas.microsoft.com/office/drawing/2014/chart" uri="{C3380CC4-5D6E-409C-BE32-E72D297353CC}">
              <c16:uniqueId val="{00000000-7817-4E9F-BC0A-C3F78AD37FC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85.08</c:v>
                </c:pt>
              </c:numCache>
            </c:numRef>
          </c:val>
          <c:smooth val="0"/>
          <c:extLst>
            <c:ext xmlns:c16="http://schemas.microsoft.com/office/drawing/2014/chart" uri="{C3380CC4-5D6E-409C-BE32-E72D297353CC}">
              <c16:uniqueId val="{00000001-7817-4E9F-BC0A-C3F78AD37FC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647-4663-B5B1-A17F21639B9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2647-4663-B5B1-A17F21639B9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40.29</c:v>
                </c:pt>
              </c:numCache>
            </c:numRef>
          </c:val>
          <c:extLst>
            <c:ext xmlns:c16="http://schemas.microsoft.com/office/drawing/2014/chart" uri="{C3380CC4-5D6E-409C-BE32-E72D297353CC}">
              <c16:uniqueId val="{00000000-BA22-457D-A1B3-E9C71D996B6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40.29</c:v>
                </c:pt>
              </c:numCache>
            </c:numRef>
          </c:val>
          <c:smooth val="0"/>
          <c:extLst>
            <c:ext xmlns:c16="http://schemas.microsoft.com/office/drawing/2014/chart" uri="{C3380CC4-5D6E-409C-BE32-E72D297353CC}">
              <c16:uniqueId val="{00000001-BA22-457D-A1B3-E9C71D996B6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454.15</c:v>
                </c:pt>
              </c:numCache>
            </c:numRef>
          </c:val>
          <c:extLst>
            <c:ext xmlns:c16="http://schemas.microsoft.com/office/drawing/2014/chart" uri="{C3380CC4-5D6E-409C-BE32-E72D297353CC}">
              <c16:uniqueId val="{00000000-4014-4886-97F8-0A335539E05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454.15</c:v>
                </c:pt>
              </c:numCache>
            </c:numRef>
          </c:val>
          <c:smooth val="0"/>
          <c:extLst>
            <c:ext xmlns:c16="http://schemas.microsoft.com/office/drawing/2014/chart" uri="{C3380CC4-5D6E-409C-BE32-E72D297353CC}">
              <c16:uniqueId val="{00000001-4014-4886-97F8-0A335539E05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【574.95】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38"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古殿町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林業集落排水</v>
      </c>
      <c r="Q8" s="34"/>
      <c r="R8" s="34"/>
      <c r="S8" s="34"/>
      <c r="T8" s="34"/>
      <c r="U8" s="34"/>
      <c r="V8" s="34"/>
      <c r="W8" s="34" t="str">
        <f>データ!L6</f>
        <v>G1</v>
      </c>
      <c r="X8" s="34"/>
      <c r="Y8" s="34"/>
      <c r="Z8" s="34"/>
      <c r="AA8" s="34"/>
      <c r="AB8" s="34"/>
      <c r="AC8" s="34"/>
      <c r="AD8" s="35" t="str">
        <f>データ!$M$6</f>
        <v>非設置</v>
      </c>
      <c r="AE8" s="35"/>
      <c r="AF8" s="35"/>
      <c r="AG8" s="35"/>
      <c r="AH8" s="35"/>
      <c r="AI8" s="35"/>
      <c r="AJ8" s="35"/>
      <c r="AK8" s="3"/>
      <c r="AL8" s="36">
        <f>データ!S6</f>
        <v>4517</v>
      </c>
      <c r="AM8" s="36"/>
      <c r="AN8" s="36"/>
      <c r="AO8" s="36"/>
      <c r="AP8" s="36"/>
      <c r="AQ8" s="36"/>
      <c r="AR8" s="36"/>
      <c r="AS8" s="36"/>
      <c r="AT8" s="37">
        <f>データ!T6</f>
        <v>163.29</v>
      </c>
      <c r="AU8" s="37"/>
      <c r="AV8" s="37"/>
      <c r="AW8" s="37"/>
      <c r="AX8" s="37"/>
      <c r="AY8" s="37"/>
      <c r="AZ8" s="37"/>
      <c r="BA8" s="37"/>
      <c r="BB8" s="37">
        <f>データ!U6</f>
        <v>27.66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83.8</v>
      </c>
      <c r="J10" s="37"/>
      <c r="K10" s="37"/>
      <c r="L10" s="37"/>
      <c r="M10" s="37"/>
      <c r="N10" s="37"/>
      <c r="O10" s="37"/>
      <c r="P10" s="37">
        <f>データ!P6</f>
        <v>10.39</v>
      </c>
      <c r="Q10" s="37"/>
      <c r="R10" s="37"/>
      <c r="S10" s="37"/>
      <c r="T10" s="37"/>
      <c r="U10" s="37"/>
      <c r="V10" s="37"/>
      <c r="W10" s="37">
        <f>データ!Q6</f>
        <v>100</v>
      </c>
      <c r="X10" s="37"/>
      <c r="Y10" s="37"/>
      <c r="Z10" s="37"/>
      <c r="AA10" s="37"/>
      <c r="AB10" s="37"/>
      <c r="AC10" s="37"/>
      <c r="AD10" s="36">
        <f>データ!R6</f>
        <v>3575</v>
      </c>
      <c r="AE10" s="36"/>
      <c r="AF10" s="36"/>
      <c r="AG10" s="36"/>
      <c r="AH10" s="36"/>
      <c r="AI10" s="36"/>
      <c r="AJ10" s="36"/>
      <c r="AK10" s="2"/>
      <c r="AL10" s="36">
        <f>データ!V6</f>
        <v>465</v>
      </c>
      <c r="AM10" s="36"/>
      <c r="AN10" s="36"/>
      <c r="AO10" s="36"/>
      <c r="AP10" s="36"/>
      <c r="AQ10" s="36"/>
      <c r="AR10" s="36"/>
      <c r="AS10" s="36"/>
      <c r="AT10" s="37">
        <f>データ!W6</f>
        <v>0.32</v>
      </c>
      <c r="AU10" s="37"/>
      <c r="AV10" s="37"/>
      <c r="AW10" s="37"/>
      <c r="AX10" s="37"/>
      <c r="AY10" s="37"/>
      <c r="AZ10" s="37"/>
      <c r="BA10" s="37"/>
      <c r="BB10" s="37">
        <f>データ!X6</f>
        <v>1453.13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【97.32】</v>
      </c>
      <c r="F85" s="12" t="str">
        <f>データ!AT6</f>
        <v>【273.50】</v>
      </c>
      <c r="G85" s="12" t="str">
        <f>データ!BE6</f>
        <v>【43.01】</v>
      </c>
      <c r="H85" s="12" t="str">
        <f>データ!BP6</f>
        <v>【421.62】</v>
      </c>
      <c r="I85" s="12" t="str">
        <f>データ!CA6</f>
        <v>【31.85】</v>
      </c>
      <c r="J85" s="12" t="str">
        <f>データ!CL6</f>
        <v>【574.95】</v>
      </c>
      <c r="K85" s="12" t="str">
        <f>データ!CW6</f>
        <v>【34.76】</v>
      </c>
      <c r="L85" s="12" t="str">
        <f>データ!DH6</f>
        <v>【92.21】</v>
      </c>
      <c r="M85" s="12" t="str">
        <f>データ!DS6</f>
        <v>【29.90】</v>
      </c>
      <c r="N85" s="12" t="str">
        <f>データ!ED6</f>
        <v>【0.00】</v>
      </c>
      <c r="O85" s="12" t="str">
        <f>データ!EO6</f>
        <v>【0.00】</v>
      </c>
    </row>
  </sheetData>
  <sheetProtection algorithmName="SHA-512" hashValue="CdSIxftmb8bqIbuI+mCi2rXp7Q9QKTpf9I2ff1SkrYH/6firPJx7IL/Ji2HC14Rg4fmp1SXZULVw0CP2rlckXg==" saltValue="zevDle/RmChI7u/Sz68HN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75051</v>
      </c>
      <c r="D6" s="19">
        <f t="shared" si="3"/>
        <v>46</v>
      </c>
      <c r="E6" s="19">
        <f t="shared" si="3"/>
        <v>17</v>
      </c>
      <c r="F6" s="19">
        <f t="shared" si="3"/>
        <v>7</v>
      </c>
      <c r="G6" s="19">
        <f t="shared" si="3"/>
        <v>0</v>
      </c>
      <c r="H6" s="19" t="str">
        <f t="shared" si="3"/>
        <v>福島県　古殿町</v>
      </c>
      <c r="I6" s="19" t="str">
        <f t="shared" si="3"/>
        <v>法適用</v>
      </c>
      <c r="J6" s="19" t="str">
        <f t="shared" si="3"/>
        <v>下水道事業</v>
      </c>
      <c r="K6" s="19" t="str">
        <f t="shared" si="3"/>
        <v>林業集落排水</v>
      </c>
      <c r="L6" s="19" t="str">
        <f t="shared" si="3"/>
        <v>G1</v>
      </c>
      <c r="M6" s="19" t="str">
        <f t="shared" si="3"/>
        <v>非設置</v>
      </c>
      <c r="N6" s="20" t="str">
        <f t="shared" si="3"/>
        <v>-</v>
      </c>
      <c r="O6" s="20">
        <f t="shared" si="3"/>
        <v>83.8</v>
      </c>
      <c r="P6" s="20">
        <f t="shared" si="3"/>
        <v>10.39</v>
      </c>
      <c r="Q6" s="20">
        <f t="shared" si="3"/>
        <v>100</v>
      </c>
      <c r="R6" s="20">
        <f t="shared" si="3"/>
        <v>3575</v>
      </c>
      <c r="S6" s="20">
        <f t="shared" si="3"/>
        <v>4517</v>
      </c>
      <c r="T6" s="20">
        <f t="shared" si="3"/>
        <v>163.29</v>
      </c>
      <c r="U6" s="20">
        <f t="shared" si="3"/>
        <v>27.66</v>
      </c>
      <c r="V6" s="20">
        <f t="shared" si="3"/>
        <v>465</v>
      </c>
      <c r="W6" s="20">
        <f t="shared" si="3"/>
        <v>0.32</v>
      </c>
      <c r="X6" s="20">
        <f t="shared" si="3"/>
        <v>1453.13</v>
      </c>
      <c r="Y6" s="21" t="str">
        <f>IF(Y7="",NA(),Y7)</f>
        <v>-</v>
      </c>
      <c r="Z6" s="21" t="str">
        <f t="shared" ref="Z6:AH6" si="4">IF(Z7="",NA(),Z7)</f>
        <v>-</v>
      </c>
      <c r="AA6" s="21" t="str">
        <f t="shared" si="4"/>
        <v>-</v>
      </c>
      <c r="AB6" s="21" t="str">
        <f t="shared" si="4"/>
        <v>-</v>
      </c>
      <c r="AC6" s="21">
        <f t="shared" si="4"/>
        <v>99.18</v>
      </c>
      <c r="AD6" s="21" t="str">
        <f t="shared" si="4"/>
        <v>-</v>
      </c>
      <c r="AE6" s="21" t="str">
        <f t="shared" si="4"/>
        <v>-</v>
      </c>
      <c r="AF6" s="21" t="str">
        <f t="shared" si="4"/>
        <v>-</v>
      </c>
      <c r="AG6" s="21" t="str">
        <f t="shared" si="4"/>
        <v>-</v>
      </c>
      <c r="AH6" s="21">
        <f t="shared" si="4"/>
        <v>99.18</v>
      </c>
      <c r="AI6" s="20" t="str">
        <f>IF(AI7="","",IF(AI7="-","【-】","【"&amp;SUBSTITUTE(TEXT(AI7,"#,##0.00"),"-","△")&amp;"】"))</f>
        <v>【97.32】</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0">
        <f t="shared" si="5"/>
        <v>0</v>
      </c>
      <c r="AT6" s="20" t="str">
        <f>IF(AT7="","",IF(AT7="-","【-】","【"&amp;SUBSTITUTE(TEXT(AT7,"#,##0.00"),"-","△")&amp;"】"))</f>
        <v>【273.50】</v>
      </c>
      <c r="AU6" s="21" t="str">
        <f>IF(AU7="",NA(),AU7)</f>
        <v>-</v>
      </c>
      <c r="AV6" s="21" t="str">
        <f t="shared" ref="AV6:BD6" si="6">IF(AV7="",NA(),AV7)</f>
        <v>-</v>
      </c>
      <c r="AW6" s="21" t="str">
        <f t="shared" si="6"/>
        <v>-</v>
      </c>
      <c r="AX6" s="21" t="str">
        <f t="shared" si="6"/>
        <v>-</v>
      </c>
      <c r="AY6" s="21">
        <f t="shared" si="6"/>
        <v>85.08</v>
      </c>
      <c r="AZ6" s="21" t="str">
        <f t="shared" si="6"/>
        <v>-</v>
      </c>
      <c r="BA6" s="21" t="str">
        <f t="shared" si="6"/>
        <v>-</v>
      </c>
      <c r="BB6" s="21" t="str">
        <f t="shared" si="6"/>
        <v>-</v>
      </c>
      <c r="BC6" s="21" t="str">
        <f t="shared" si="6"/>
        <v>-</v>
      </c>
      <c r="BD6" s="21">
        <f t="shared" si="6"/>
        <v>85.08</v>
      </c>
      <c r="BE6" s="20" t="str">
        <f>IF(BE7="","",IF(BE7="-","【-】","【"&amp;SUBSTITUTE(TEXT(BE7,"#,##0.00"),"-","△")&amp;"】"))</f>
        <v>【43.01】</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0">
        <f t="shared" si="7"/>
        <v>0</v>
      </c>
      <c r="BP6" s="20" t="str">
        <f>IF(BP7="","",IF(BP7="-","【-】","【"&amp;SUBSTITUTE(TEXT(BP7,"#,##0.00"),"-","△")&amp;"】"))</f>
        <v>【421.62】</v>
      </c>
      <c r="BQ6" s="21" t="str">
        <f>IF(BQ7="",NA(),BQ7)</f>
        <v>-</v>
      </c>
      <c r="BR6" s="21" t="str">
        <f t="shared" ref="BR6:BZ6" si="8">IF(BR7="",NA(),BR7)</f>
        <v>-</v>
      </c>
      <c r="BS6" s="21" t="str">
        <f t="shared" si="8"/>
        <v>-</v>
      </c>
      <c r="BT6" s="21" t="str">
        <f t="shared" si="8"/>
        <v>-</v>
      </c>
      <c r="BU6" s="21">
        <f t="shared" si="8"/>
        <v>40.29</v>
      </c>
      <c r="BV6" s="21" t="str">
        <f t="shared" si="8"/>
        <v>-</v>
      </c>
      <c r="BW6" s="21" t="str">
        <f t="shared" si="8"/>
        <v>-</v>
      </c>
      <c r="BX6" s="21" t="str">
        <f t="shared" si="8"/>
        <v>-</v>
      </c>
      <c r="BY6" s="21" t="str">
        <f t="shared" si="8"/>
        <v>-</v>
      </c>
      <c r="BZ6" s="21">
        <f t="shared" si="8"/>
        <v>40.29</v>
      </c>
      <c r="CA6" s="20" t="str">
        <f>IF(CA7="","",IF(CA7="-","【-】","【"&amp;SUBSTITUTE(TEXT(CA7,"#,##0.00"),"-","△")&amp;"】"))</f>
        <v>【31.85】</v>
      </c>
      <c r="CB6" s="21" t="str">
        <f>IF(CB7="",NA(),CB7)</f>
        <v>-</v>
      </c>
      <c r="CC6" s="21" t="str">
        <f t="shared" ref="CC6:CK6" si="9">IF(CC7="",NA(),CC7)</f>
        <v>-</v>
      </c>
      <c r="CD6" s="21" t="str">
        <f t="shared" si="9"/>
        <v>-</v>
      </c>
      <c r="CE6" s="21" t="str">
        <f t="shared" si="9"/>
        <v>-</v>
      </c>
      <c r="CF6" s="21">
        <f t="shared" si="9"/>
        <v>454.15</v>
      </c>
      <c r="CG6" s="21" t="str">
        <f t="shared" si="9"/>
        <v>-</v>
      </c>
      <c r="CH6" s="21" t="str">
        <f t="shared" si="9"/>
        <v>-</v>
      </c>
      <c r="CI6" s="21" t="str">
        <f t="shared" si="9"/>
        <v>-</v>
      </c>
      <c r="CJ6" s="21" t="str">
        <f t="shared" si="9"/>
        <v>-</v>
      </c>
      <c r="CK6" s="21">
        <f t="shared" si="9"/>
        <v>454.15</v>
      </c>
      <c r="CL6" s="20" t="str">
        <f>IF(CL7="","",IF(CL7="-","【-】","【"&amp;SUBSTITUTE(TEXT(CL7,"#,##0.00"),"-","△")&amp;"】"))</f>
        <v>【574.95】</v>
      </c>
      <c r="CM6" s="21" t="str">
        <f>IF(CM7="",NA(),CM7)</f>
        <v>-</v>
      </c>
      <c r="CN6" s="21" t="str">
        <f t="shared" ref="CN6:CV6" si="10">IF(CN7="",NA(),CN7)</f>
        <v>-</v>
      </c>
      <c r="CO6" s="21" t="str">
        <f t="shared" si="10"/>
        <v>-</v>
      </c>
      <c r="CP6" s="21" t="str">
        <f t="shared" si="10"/>
        <v>-</v>
      </c>
      <c r="CQ6" s="21">
        <f t="shared" si="10"/>
        <v>31.89</v>
      </c>
      <c r="CR6" s="21" t="str">
        <f t="shared" si="10"/>
        <v>-</v>
      </c>
      <c r="CS6" s="21" t="str">
        <f t="shared" si="10"/>
        <v>-</v>
      </c>
      <c r="CT6" s="21" t="str">
        <f t="shared" si="10"/>
        <v>-</v>
      </c>
      <c r="CU6" s="21" t="str">
        <f t="shared" si="10"/>
        <v>-</v>
      </c>
      <c r="CV6" s="21">
        <f t="shared" si="10"/>
        <v>31.89</v>
      </c>
      <c r="CW6" s="20" t="str">
        <f>IF(CW7="","",IF(CW7="-","【-】","【"&amp;SUBSTITUTE(TEXT(CW7,"#,##0.00"),"-","△")&amp;"】"))</f>
        <v>【34.76】</v>
      </c>
      <c r="CX6" s="21" t="str">
        <f>IF(CX7="",NA(),CX7)</f>
        <v>-</v>
      </c>
      <c r="CY6" s="21" t="str">
        <f t="shared" ref="CY6:DG6" si="11">IF(CY7="",NA(),CY7)</f>
        <v>-</v>
      </c>
      <c r="CZ6" s="21" t="str">
        <f t="shared" si="11"/>
        <v>-</v>
      </c>
      <c r="DA6" s="21" t="str">
        <f t="shared" si="11"/>
        <v>-</v>
      </c>
      <c r="DB6" s="21">
        <f t="shared" si="11"/>
        <v>88.82</v>
      </c>
      <c r="DC6" s="21" t="str">
        <f t="shared" si="11"/>
        <v>-</v>
      </c>
      <c r="DD6" s="21" t="str">
        <f t="shared" si="11"/>
        <v>-</v>
      </c>
      <c r="DE6" s="21" t="str">
        <f t="shared" si="11"/>
        <v>-</v>
      </c>
      <c r="DF6" s="21" t="str">
        <f t="shared" si="11"/>
        <v>-</v>
      </c>
      <c r="DG6" s="21">
        <f t="shared" si="11"/>
        <v>88.82</v>
      </c>
      <c r="DH6" s="20" t="str">
        <f>IF(DH7="","",IF(DH7="-","【-】","【"&amp;SUBSTITUTE(TEXT(DH7,"#,##0.00"),"-","△")&amp;"】"))</f>
        <v>【92.21】</v>
      </c>
      <c r="DI6" s="21" t="str">
        <f>IF(DI7="",NA(),DI7)</f>
        <v>-</v>
      </c>
      <c r="DJ6" s="21" t="str">
        <f t="shared" ref="DJ6:DR6" si="12">IF(DJ7="",NA(),DJ7)</f>
        <v>-</v>
      </c>
      <c r="DK6" s="21" t="str">
        <f t="shared" si="12"/>
        <v>-</v>
      </c>
      <c r="DL6" s="21" t="str">
        <f t="shared" si="12"/>
        <v>-</v>
      </c>
      <c r="DM6" s="21">
        <f t="shared" si="12"/>
        <v>4.97</v>
      </c>
      <c r="DN6" s="21" t="str">
        <f t="shared" si="12"/>
        <v>-</v>
      </c>
      <c r="DO6" s="21" t="str">
        <f t="shared" si="12"/>
        <v>-</v>
      </c>
      <c r="DP6" s="21" t="str">
        <f t="shared" si="12"/>
        <v>-</v>
      </c>
      <c r="DQ6" s="21" t="str">
        <f t="shared" si="12"/>
        <v>-</v>
      </c>
      <c r="DR6" s="21">
        <f t="shared" si="12"/>
        <v>4.97</v>
      </c>
      <c r="DS6" s="20" t="str">
        <f>IF(DS7="","",IF(DS7="-","【-】","【"&amp;SUBSTITUTE(TEXT(DS7,"#,##0.00"),"-","△")&amp;"】"))</f>
        <v>【29.90】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75051</v>
      </c>
      <c r="D7" s="23">
        <v>46</v>
      </c>
      <c r="E7" s="23">
        <v>17</v>
      </c>
      <c r="F7" s="23">
        <v>7</v>
      </c>
      <c r="G7" s="23">
        <v>0</v>
      </c>
      <c r="H7" s="23" t="s">
        <v>96</v>
      </c>
      <c r="I7" s="23" t="s">
        <v>97</v>
      </c>
      <c r="J7" s="23" t="s">
        <v>98</v>
      </c>
      <c r="K7" s="23" t="s">
        <v>99</v>
      </c>
      <c r="L7" s="23" t="s">
        <v>100</v>
      </c>
      <c r="M7" s="23" t="s">
        <v>101</v>
      </c>
      <c r="N7" s="24" t="s">
        <v>102</v>
      </c>
      <c r="O7" s="24">
        <v>83.8</v>
      </c>
      <c r="P7" s="24">
        <v>10.39</v>
      </c>
      <c r="Q7" s="24">
        <v>100</v>
      </c>
      <c r="R7" s="24">
        <v>3575</v>
      </c>
      <c r="S7" s="24">
        <v>4517</v>
      </c>
      <c r="T7" s="24">
        <v>163.29</v>
      </c>
      <c r="U7" s="24">
        <v>27.66</v>
      </c>
      <c r="V7" s="24">
        <v>465</v>
      </c>
      <c r="W7" s="24">
        <v>0.32</v>
      </c>
      <c r="X7" s="24">
        <v>1453.13</v>
      </c>
      <c r="Y7" s="24" t="s">
        <v>102</v>
      </c>
      <c r="Z7" s="24" t="s">
        <v>102</v>
      </c>
      <c r="AA7" s="24" t="s">
        <v>102</v>
      </c>
      <c r="AB7" s="24" t="s">
        <v>102</v>
      </c>
      <c r="AC7" s="24">
        <v>99.18</v>
      </c>
      <c r="AD7" s="24" t="s">
        <v>102</v>
      </c>
      <c r="AE7" s="24" t="s">
        <v>102</v>
      </c>
      <c r="AF7" s="24" t="s">
        <v>102</v>
      </c>
      <c r="AG7" s="24" t="s">
        <v>102</v>
      </c>
      <c r="AH7" s="24">
        <v>99.18</v>
      </c>
      <c r="AI7" s="24">
        <v>97.32</v>
      </c>
      <c r="AJ7" s="24" t="s">
        <v>102</v>
      </c>
      <c r="AK7" s="24" t="s">
        <v>102</v>
      </c>
      <c r="AL7" s="24" t="s">
        <v>102</v>
      </c>
      <c r="AM7" s="24" t="s">
        <v>102</v>
      </c>
      <c r="AN7" s="24">
        <v>0</v>
      </c>
      <c r="AO7" s="24" t="s">
        <v>102</v>
      </c>
      <c r="AP7" s="24" t="s">
        <v>102</v>
      </c>
      <c r="AQ7" s="24" t="s">
        <v>102</v>
      </c>
      <c r="AR7" s="24" t="s">
        <v>102</v>
      </c>
      <c r="AS7" s="24">
        <v>0</v>
      </c>
      <c r="AT7" s="24">
        <v>273.5</v>
      </c>
      <c r="AU7" s="24" t="s">
        <v>102</v>
      </c>
      <c r="AV7" s="24" t="s">
        <v>102</v>
      </c>
      <c r="AW7" s="24" t="s">
        <v>102</v>
      </c>
      <c r="AX7" s="24" t="s">
        <v>102</v>
      </c>
      <c r="AY7" s="24">
        <v>85.08</v>
      </c>
      <c r="AZ7" s="24" t="s">
        <v>102</v>
      </c>
      <c r="BA7" s="24" t="s">
        <v>102</v>
      </c>
      <c r="BB7" s="24" t="s">
        <v>102</v>
      </c>
      <c r="BC7" s="24" t="s">
        <v>102</v>
      </c>
      <c r="BD7" s="24">
        <v>85.08</v>
      </c>
      <c r="BE7" s="24">
        <v>43.01</v>
      </c>
      <c r="BF7" s="24" t="s">
        <v>102</v>
      </c>
      <c r="BG7" s="24" t="s">
        <v>102</v>
      </c>
      <c r="BH7" s="24" t="s">
        <v>102</v>
      </c>
      <c r="BI7" s="24" t="s">
        <v>102</v>
      </c>
      <c r="BJ7" s="24">
        <v>0</v>
      </c>
      <c r="BK7" s="24" t="s">
        <v>102</v>
      </c>
      <c r="BL7" s="24" t="s">
        <v>102</v>
      </c>
      <c r="BM7" s="24" t="s">
        <v>102</v>
      </c>
      <c r="BN7" s="24" t="s">
        <v>102</v>
      </c>
      <c r="BO7" s="24">
        <v>0</v>
      </c>
      <c r="BP7" s="24">
        <v>421.62</v>
      </c>
      <c r="BQ7" s="24" t="s">
        <v>102</v>
      </c>
      <c r="BR7" s="24" t="s">
        <v>102</v>
      </c>
      <c r="BS7" s="24" t="s">
        <v>102</v>
      </c>
      <c r="BT7" s="24" t="s">
        <v>102</v>
      </c>
      <c r="BU7" s="24">
        <v>40.29</v>
      </c>
      <c r="BV7" s="24" t="s">
        <v>102</v>
      </c>
      <c r="BW7" s="24" t="s">
        <v>102</v>
      </c>
      <c r="BX7" s="24" t="s">
        <v>102</v>
      </c>
      <c r="BY7" s="24" t="s">
        <v>102</v>
      </c>
      <c r="BZ7" s="24">
        <v>40.29</v>
      </c>
      <c r="CA7" s="24">
        <v>31.85</v>
      </c>
      <c r="CB7" s="24" t="s">
        <v>102</v>
      </c>
      <c r="CC7" s="24" t="s">
        <v>102</v>
      </c>
      <c r="CD7" s="24" t="s">
        <v>102</v>
      </c>
      <c r="CE7" s="24" t="s">
        <v>102</v>
      </c>
      <c r="CF7" s="24">
        <v>454.15</v>
      </c>
      <c r="CG7" s="24" t="s">
        <v>102</v>
      </c>
      <c r="CH7" s="24" t="s">
        <v>102</v>
      </c>
      <c r="CI7" s="24" t="s">
        <v>102</v>
      </c>
      <c r="CJ7" s="24" t="s">
        <v>102</v>
      </c>
      <c r="CK7" s="24">
        <v>454.15</v>
      </c>
      <c r="CL7" s="24">
        <v>574.95000000000005</v>
      </c>
      <c r="CM7" s="24" t="s">
        <v>102</v>
      </c>
      <c r="CN7" s="24" t="s">
        <v>102</v>
      </c>
      <c r="CO7" s="24" t="s">
        <v>102</v>
      </c>
      <c r="CP7" s="24" t="s">
        <v>102</v>
      </c>
      <c r="CQ7" s="24">
        <v>31.89</v>
      </c>
      <c r="CR7" s="24" t="s">
        <v>102</v>
      </c>
      <c r="CS7" s="24" t="s">
        <v>102</v>
      </c>
      <c r="CT7" s="24" t="s">
        <v>102</v>
      </c>
      <c r="CU7" s="24" t="s">
        <v>102</v>
      </c>
      <c r="CV7" s="24">
        <v>31.89</v>
      </c>
      <c r="CW7" s="24">
        <v>34.76</v>
      </c>
      <c r="CX7" s="24" t="s">
        <v>102</v>
      </c>
      <c r="CY7" s="24" t="s">
        <v>102</v>
      </c>
      <c r="CZ7" s="24" t="s">
        <v>102</v>
      </c>
      <c r="DA7" s="24" t="s">
        <v>102</v>
      </c>
      <c r="DB7" s="24">
        <v>88.82</v>
      </c>
      <c r="DC7" s="24" t="s">
        <v>102</v>
      </c>
      <c r="DD7" s="24" t="s">
        <v>102</v>
      </c>
      <c r="DE7" s="24" t="s">
        <v>102</v>
      </c>
      <c r="DF7" s="24" t="s">
        <v>102</v>
      </c>
      <c r="DG7" s="24">
        <v>88.82</v>
      </c>
      <c r="DH7" s="24">
        <v>92.21</v>
      </c>
      <c r="DI7" s="24" t="s">
        <v>102</v>
      </c>
      <c r="DJ7" s="24" t="s">
        <v>102</v>
      </c>
      <c r="DK7" s="24" t="s">
        <v>102</v>
      </c>
      <c r="DL7" s="24" t="s">
        <v>102</v>
      </c>
      <c r="DM7" s="24">
        <v>4.97</v>
      </c>
      <c r="DN7" s="24" t="s">
        <v>102</v>
      </c>
      <c r="DO7" s="24" t="s">
        <v>102</v>
      </c>
      <c r="DP7" s="24" t="s">
        <v>102</v>
      </c>
      <c r="DQ7" s="24" t="s">
        <v>102</v>
      </c>
      <c r="DR7" s="24">
        <v>4.97</v>
      </c>
      <c r="DS7" s="24">
        <v>29.9</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総務課 03</cp:lastModifiedBy>
  <dcterms:created xsi:type="dcterms:W3CDTF">2025-12-23T06:27:12Z</dcterms:created>
  <dcterms:modified xsi:type="dcterms:W3CDTF">2026-02-16T05:09:25Z</dcterms:modified>
  <cp:category/>
</cp:coreProperties>
</file>