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92.168.190.93\12上下水道\3簡水\簡易水道事業\地方公営企業\経営比較分析表\R6経営比較分析表(R7作成)\"/>
    </mc:Choice>
  </mc:AlternateContent>
  <xr:revisionPtr revIDLastSave="0" documentId="13_ncr:1_{3A88DC37-A18C-499F-9564-89C70DE23922}" xr6:coauthVersionLast="47" xr6:coauthVersionMax="47" xr10:uidLastSave="{00000000-0000-0000-0000-000000000000}"/>
  <workbookProtection workbookAlgorithmName="SHA-512" workbookHashValue="fNoyMqwVZDsKsOjbGECnuTwKIGdy9C3nNVuSuus2TXlujm4a5zAr0RsI4T0xQlEv322BCJUJLM7VrMk+gF8YmA==" workbookSaltValue="cWvXynPRdMv2mei2rmHJbA=="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BB10" i="4"/>
  <c r="AT10" i="4"/>
  <c r="AL10" i="4"/>
  <c r="W10" i="4"/>
  <c r="P10" i="4"/>
  <c r="B10" i="4"/>
  <c r="AD8" i="4"/>
  <c r="W8" i="4"/>
  <c r="P8" i="4"/>
  <c r="I8" i="4"/>
  <c r="B8" i="4"/>
  <c r="B6" i="4"/>
</calcChain>
</file>

<file path=xl/sharedStrings.xml><?xml version="1.0" encoding="utf-8"?>
<sst xmlns="http://schemas.openxmlformats.org/spreadsheetml/2006/main" count="294" uniqueCount="115">
  <si>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</si>
  <si>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</si>
  <si>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</si>
  <si>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</si>
  <si>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</si>
  <si>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</si>
  <si>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</si>
  <si>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</si>
  <si>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</si>
  <si>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</si>
  <si>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</si>
  <si>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</si>
  <si>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</si>
  <si>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</si>
  <si>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</si>
  <si>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</si>
  <si>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</si>
  <si>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</si>
  <si>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</si>
  <si>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</si>
  <si>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</si>
  <si>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</si>
  <si>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</si>
  <si>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</si>
  <si>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</si>
  <si>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</si>
  <si>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</si>
  <si>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</si>
  <si>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</si>
  <si>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</si>
  <si>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</si>
  <si>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</si>
  <si>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</si>
  <si>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</si>
  <si>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</si>
  <si>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</si>
  <si>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</si>
  <si>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</si>
  <si>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</si>
  <si>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</si>
  <si>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</si>
  <si>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</si>
  <si>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</si>
  <si>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</si>
  <si>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</si>
  <si>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</si>
  <si>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</si>
  <si>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</si>
  <si>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</si>
  <si>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</si>
  <si>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</si>
  <si>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</si>
  <si>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</si>
  <si>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</si>
  <si>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</si>
  <si>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</si>
  <si>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</si>
  <si>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</si>
  <si>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</si>
  <si>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</si>
  <si>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</si>
  <si>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</si>
  <si>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</si>
  <si>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</si>
  <si>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</si>
  <si>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</si>
  <si>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</si>
  <si>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</si>
  <si>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</si>
  <si>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</si>
  <si>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</si>
  <si>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</si>
  <si>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</si>
  <si>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</si>
  <si>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</si>
  <si>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</si>
  <si>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</si>
  <si>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</si>
  <si>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</si>
  <si>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</si>
  <si>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</si>
  <si>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</si>
  <si>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</si>
  <si>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</si>
  <si>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</si>
  <si>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</si>
  <si>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</si>
  <si>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</si>
  <si>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</si>
  <si>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</si>
  <si>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</si>
  <si>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</si>
  <si>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</si>
  <si>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平田村</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</si>
  <si>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</si>
  <si>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</si>
  <si>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</si>
  <si>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</si>
  <si>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</si>
  <si>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</si>
  <si>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</si>
  <si>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</si>
  <si>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</si>
  <si>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</si>
  <si>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</si>
  <si>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</si>
  <si>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</si>
  <si>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</si>
  <si>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</si>
  <si>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</si>
  <si>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</si>
  <si>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</si>
  <si>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xml:space="preserve">①有形固定資産減価償却率については前年度に比べて5.54％上がっている、平均値は下回っているが、供用開始から45年を経過する施設もあるため、計画的な施設更新を行っていくことが必要である。
③管路更新率については、前年度に比べて1.00％下がっている。今後も管路の更新事業を継続的に行っていくとともに、各施設の機械設備の更新を図り、効率的な水道運営に努めていく。
</t>
    <rPh sb="1" eb="7">
      <t>ユウケイコテイシサン</t>
    </rPh>
    <rPh sb="7" eb="12">
      <t>ゲンカショウキャクリツ</t>
    </rPh>
    <rPh sb="17" eb="20">
      <t>ゼンネンド</t>
    </rPh>
    <rPh sb="21" eb="22">
      <t>クラ</t>
    </rPh>
    <rPh sb="29" eb="30">
      <t>ア</t>
    </rPh>
    <rPh sb="36" eb="39">
      <t>ヘイキンチ</t>
    </rPh>
    <rPh sb="40" eb="42">
      <t>シタマワ</t>
    </rPh>
    <rPh sb="48" eb="52">
      <t>キョウヨウカイシ</t>
    </rPh>
    <rPh sb="56" eb="57">
      <t>ネン</t>
    </rPh>
    <rPh sb="58" eb="60">
      <t>ケイカ</t>
    </rPh>
    <rPh sb="62" eb="64">
      <t>シセツ</t>
    </rPh>
    <rPh sb="70" eb="73">
      <t>ケイカクテキ</t>
    </rPh>
    <rPh sb="74" eb="78">
      <t>シセツコウシン</t>
    </rPh>
    <rPh sb="79" eb="80">
      <t>オコナ</t>
    </rPh>
    <rPh sb="87" eb="89">
      <t>ヒツヨウ</t>
    </rPh>
    <rPh sb="96" eb="98">
      <t>カンロ</t>
    </rPh>
    <rPh sb="98" eb="101">
      <t>コウシンリツ</t>
    </rPh>
    <rPh sb="107" eb="110">
      <t>ゼンネンド</t>
    </rPh>
    <rPh sb="111" eb="112">
      <t>クラ</t>
    </rPh>
    <rPh sb="119" eb="120">
      <t>サ</t>
    </rPh>
    <rPh sb="126" eb="128">
      <t>コンゴ</t>
    </rPh>
    <rPh sb="129" eb="131">
      <t>カンロ</t>
    </rPh>
    <rPh sb="132" eb="136">
      <t>コウシンジギョウ</t>
    </rPh>
    <rPh sb="137" eb="140">
      <t>ケイゾクテキ</t>
    </rPh>
    <rPh sb="141" eb="142">
      <t>オコナ</t>
    </rPh>
    <rPh sb="151" eb="154">
      <t>カクシセツ</t>
    </rPh>
    <rPh sb="155" eb="159">
      <t>キカイセツビ</t>
    </rPh>
    <rPh sb="160" eb="162">
      <t>コウシン</t>
    </rPh>
    <rPh sb="163" eb="164">
      <t>ハカ</t>
    </rPh>
    <rPh sb="166" eb="169">
      <t>コウリツテキ</t>
    </rPh>
    <phoneticPr fontId="4"/>
  </si>
  <si>
    <t>　当村の水道事業運営は、一般会計からの繰入がなければ経営できない厳しい状況にある。今後も各施設の老朽化に伴い、更新事業を継続して行う必要がある。現状の経営状況を早期に解決するのは難しいが、健全な経営状況に近づけるため、料金改定や維持管理コストの削減、事業の効率化を図るなど、経営改善策を見出していくことが必要である。また、令和5年度からの法適用化に伴い、経営状況のさらなる把握や財源の確保に努め、安全で強靭な水道事業を持続していく。</t>
    <rPh sb="1" eb="3">
      <t>トウソン</t>
    </rPh>
    <rPh sb="4" eb="6">
      <t>スイドウ</t>
    </rPh>
    <rPh sb="6" eb="8">
      <t>ジギョウ</t>
    </rPh>
    <rPh sb="8" eb="10">
      <t>ウンエイ</t>
    </rPh>
    <rPh sb="12" eb="16">
      <t>イッパンカイケイ</t>
    </rPh>
    <rPh sb="19" eb="20">
      <t>ク</t>
    </rPh>
    <rPh sb="20" eb="21">
      <t>イ</t>
    </rPh>
    <rPh sb="26" eb="28">
      <t>ケイエイ</t>
    </rPh>
    <rPh sb="32" eb="33">
      <t>キビ</t>
    </rPh>
    <rPh sb="35" eb="37">
      <t>ジョウキョウ</t>
    </rPh>
    <rPh sb="41" eb="43">
      <t>コンゴ</t>
    </rPh>
    <rPh sb="44" eb="47">
      <t>カクシセツ</t>
    </rPh>
    <rPh sb="48" eb="51">
      <t>ロウキュウカ</t>
    </rPh>
    <rPh sb="52" eb="53">
      <t>トモナ</t>
    </rPh>
    <rPh sb="55" eb="59">
      <t>コウシンジギョウ</t>
    </rPh>
    <phoneticPr fontId="4"/>
  </si>
  <si>
    <t>①経常収支比率については、前年度に比べて8.9％上がっているが、依然として100％を下回っており、一般財源からの繰入がなければ経営できない状態となっている。管路の更新事業や浄水状の更新事業を踏まえると、今後も経営が厳しくなる状況が続くと予想される。健全な経営へ向け事業の効率化を図るなど、経営改善策を見出していくことが必要である。
②累積欠損金比率については、前年度に比べて41.62％上がっており、理由として前年度繰越欠損金の増加が上げられる。今後も現況に近い経営状況が続くことが考えられるため、水道料金の引上げ等を検討していくことが必要である。
③流動比率については、前年度に比べて89.59％上がっており、理由としては企業債の減少が上げられる。当年度いついては、比較的安定している結果となっているが、浄水場の更新等による流動負債の増加が考えられるため、経営改善を図っていくことが必要である。
④企業債残高対給水収益比率については前年度に比べて231.48％下がっており、理由としては給水収益の増加が上げられる。主な企業債としては平成21年から継続中である管路更新事業のものが上げられる。今後も継続的に給水普及率の増加に努めていく。
⑤料金回収率については、前年度に比べて12.02％上がっているが、依然として平均値を下回っており、給水収益以外の繰入金により収益不足を補填している状況が続いている。
今後も繰入金にで収入を補填せざるを得ない状況が続くが、徴収率の向上及び給水原価の減少に努めていく。
⑥給水原価については前年度に比べて46.84円下がっているが、依然として平均値を上回っており、有収率の向上を図るとともに、施設管理費のコストを削減していくことが必要である。
　また、基本料金と従量料金のバランスを考慮し、定期的に料金の引き上げの検討を行っていく。
⑦施設利用率については前年度に比べて1.42%上がった。浄水場の更新事業等を進めてくことで、計画的な施設の更新を図っていく。
⑧有収率については前年度に比べて2.18％下がった。老朽管の更新事業を継続して行っていくとともに、漏水箇所の早期発見、修繕を行っていくことで有収率の向上に努めていく。</t>
    <rPh sb="1" eb="5">
      <t>ケイジョウシュウシ</t>
    </rPh>
    <rPh sb="5" eb="7">
      <t>ヒリツ</t>
    </rPh>
    <rPh sb="13" eb="16">
      <t>ゼンネンド</t>
    </rPh>
    <rPh sb="17" eb="18">
      <t>クラ</t>
    </rPh>
    <rPh sb="24" eb="25">
      <t>ア</t>
    </rPh>
    <rPh sb="32" eb="34">
      <t>イゼン</t>
    </rPh>
    <rPh sb="42" eb="44">
      <t>シタマワ</t>
    </rPh>
    <rPh sb="49" eb="53">
      <t>イッパンザイゲン</t>
    </rPh>
    <rPh sb="56" eb="57">
      <t>ク</t>
    </rPh>
    <rPh sb="57" eb="58">
      <t>イ</t>
    </rPh>
    <rPh sb="63" eb="65">
      <t>ケイエイ</t>
    </rPh>
    <rPh sb="69" eb="71">
      <t>ジョウタイ</t>
    </rPh>
    <rPh sb="78" eb="80">
      <t>カンロ</t>
    </rPh>
    <rPh sb="81" eb="85">
      <t>コウシンジギョウ</t>
    </rPh>
    <rPh sb="168" eb="172">
      <t>ルイセキケッソン</t>
    </rPh>
    <rPh sb="172" eb="173">
      <t>キン</t>
    </rPh>
    <rPh sb="173" eb="175">
      <t>ヒリツ</t>
    </rPh>
    <rPh sb="181" eb="184">
      <t>ゼンネンド</t>
    </rPh>
    <rPh sb="185" eb="186">
      <t>クラ</t>
    </rPh>
    <rPh sb="194" eb="195">
      <t>ア</t>
    </rPh>
    <rPh sb="201" eb="203">
      <t>リユウ</t>
    </rPh>
    <rPh sb="206" eb="209">
      <t>ゼンネンド</t>
    </rPh>
    <rPh sb="209" eb="211">
      <t>クリコシ</t>
    </rPh>
    <rPh sb="211" eb="214">
      <t>ケッソンキン</t>
    </rPh>
    <rPh sb="215" eb="217">
      <t>ゾウカ</t>
    </rPh>
    <rPh sb="218" eb="219">
      <t>ア</t>
    </rPh>
    <rPh sb="224" eb="226">
      <t>コンゴ</t>
    </rPh>
    <rPh sb="227" eb="229">
      <t>ゲンキョウ</t>
    </rPh>
    <rPh sb="230" eb="231">
      <t>チカ</t>
    </rPh>
    <rPh sb="232" eb="236">
      <t>ケイエイジョウキョウ</t>
    </rPh>
    <rPh sb="237" eb="238">
      <t>ツヅ</t>
    </rPh>
    <rPh sb="242" eb="243">
      <t>カンガ</t>
    </rPh>
    <rPh sb="250" eb="254">
      <t>スイドウリョウキン</t>
    </rPh>
    <rPh sb="255" eb="257">
      <t>ヒキア</t>
    </rPh>
    <rPh sb="258" eb="259">
      <t>トウ</t>
    </rPh>
    <rPh sb="260" eb="262">
      <t>ケントウ</t>
    </rPh>
    <rPh sb="269" eb="271">
      <t>ヒツヨウ</t>
    </rPh>
    <rPh sb="278" eb="282">
      <t>リュウドウヒリツ</t>
    </rPh>
    <rPh sb="288" eb="291">
      <t>ゼンネンド</t>
    </rPh>
    <rPh sb="292" eb="293">
      <t>クラ</t>
    </rPh>
    <rPh sb="301" eb="302">
      <t>ア</t>
    </rPh>
    <rPh sb="308" eb="310">
      <t>リユウ</t>
    </rPh>
    <rPh sb="314" eb="317">
      <t>キギョウサイ</t>
    </rPh>
    <rPh sb="318" eb="320">
      <t>ゲンショウ</t>
    </rPh>
    <rPh sb="321" eb="322">
      <t>ア</t>
    </rPh>
    <rPh sb="327" eb="330">
      <t>トウネンド</t>
    </rPh>
    <rPh sb="336" eb="339">
      <t>ヒカクテキ</t>
    </rPh>
    <rPh sb="339" eb="341">
      <t>アンテイ</t>
    </rPh>
    <rPh sb="345" eb="347">
      <t>ケッカ</t>
    </rPh>
    <rPh sb="355" eb="358">
      <t>ジョウスイジョウ</t>
    </rPh>
    <rPh sb="359" eb="361">
      <t>コウシン</t>
    </rPh>
    <rPh sb="361" eb="362">
      <t>トウ</t>
    </rPh>
    <rPh sb="365" eb="369">
      <t>リュウドウフサイ</t>
    </rPh>
    <rPh sb="370" eb="372">
      <t>ゾウカ</t>
    </rPh>
    <rPh sb="373" eb="374">
      <t>カンガ</t>
    </rPh>
    <rPh sb="381" eb="385">
      <t>ケイエイカイゼン</t>
    </rPh>
    <rPh sb="386" eb="387">
      <t>ハカ</t>
    </rPh>
    <rPh sb="394" eb="396">
      <t>ヒツヨウ</t>
    </rPh>
    <rPh sb="403" eb="406">
      <t>キギョウサイ</t>
    </rPh>
    <rPh sb="524" eb="529">
      <t>リョウキンカイシュウリツ</t>
    </rPh>
    <rPh sb="535" eb="538">
      <t>ゼンネンド</t>
    </rPh>
    <rPh sb="539" eb="540">
      <t>クラ</t>
    </rPh>
    <rPh sb="548" eb="549">
      <t>ア</t>
    </rPh>
    <rPh sb="556" eb="558">
      <t>イゼン</t>
    </rPh>
    <rPh sb="561" eb="564">
      <t>ヘイキンチ</t>
    </rPh>
    <rPh sb="565" eb="567">
      <t>シタマワ</t>
    </rPh>
    <rPh sb="572" eb="576">
      <t>キュウスイシュウエキ</t>
    </rPh>
    <rPh sb="576" eb="578">
      <t>イガイ</t>
    </rPh>
    <rPh sb="579" eb="582">
      <t>クリイレキン</t>
    </rPh>
    <rPh sb="585" eb="589">
      <t>シュウエキブソク</t>
    </rPh>
    <rPh sb="590" eb="592">
      <t>ホテン</t>
    </rPh>
    <rPh sb="596" eb="598">
      <t>ジョウキョウ</t>
    </rPh>
    <rPh sb="599" eb="600">
      <t>ツヅ</t>
    </rPh>
    <rPh sb="606" eb="608">
      <t>コンゴ</t>
    </rPh>
    <rPh sb="609" eb="612">
      <t>クリイレキン</t>
    </rPh>
    <rPh sb="614" eb="616">
      <t>シュウニュウ</t>
    </rPh>
    <rPh sb="617" eb="619">
      <t>ホテン</t>
    </rPh>
    <rPh sb="623" eb="624">
      <t>エ</t>
    </rPh>
    <rPh sb="626" eb="628">
      <t>ジョウキョウ</t>
    </rPh>
    <rPh sb="629" eb="630">
      <t>ツヅ</t>
    </rPh>
    <rPh sb="633" eb="636">
      <t>チョウシュウリツ</t>
    </rPh>
    <rPh sb="637" eb="640">
      <t>コウジョウオヨ</t>
    </rPh>
    <rPh sb="641" eb="645">
      <t>キュウスイゲンカ</t>
    </rPh>
    <rPh sb="646" eb="648">
      <t>ゲンショウ</t>
    </rPh>
    <rPh sb="649" eb="650">
      <t>ツト</t>
    </rPh>
    <rPh sb="658" eb="662">
      <t>キュウスイゲンカ</t>
    </rPh>
    <rPh sb="667" eb="670">
      <t>ゼンネンド</t>
    </rPh>
    <rPh sb="671" eb="672">
      <t>クラ</t>
    </rPh>
    <rPh sb="679" eb="680">
      <t>エン</t>
    </rPh>
    <rPh sb="680" eb="681">
      <t>サ</t>
    </rPh>
    <rPh sb="688" eb="690">
      <t>イゼン</t>
    </rPh>
    <rPh sb="693" eb="696">
      <t>ヘイキンチ</t>
    </rPh>
    <rPh sb="697" eb="699">
      <t>ウワマワ</t>
    </rPh>
    <rPh sb="704" eb="707">
      <t>ユウシュウリツ</t>
    </rPh>
    <rPh sb="708" eb="710">
      <t>コウジョウ</t>
    </rPh>
    <rPh sb="711" eb="712">
      <t>ハカ</t>
    </rPh>
    <rPh sb="718" eb="720">
      <t>シセツ</t>
    </rPh>
    <rPh sb="720" eb="723">
      <t>カンリヒ</t>
    </rPh>
    <rPh sb="728" eb="730">
      <t>サクゲン</t>
    </rPh>
    <rPh sb="737" eb="739">
      <t>ヒツヨウ</t>
    </rPh>
    <rPh sb="748" eb="752">
      <t>キホンリョウキン</t>
    </rPh>
    <rPh sb="753" eb="757">
      <t>ジュウリョウリョウキン</t>
    </rPh>
    <rPh sb="763" eb="765">
      <t>コウリョ</t>
    </rPh>
    <rPh sb="767" eb="770">
      <t>テイキテキ</t>
    </rPh>
    <rPh sb="771" eb="773">
      <t>リョウキン</t>
    </rPh>
    <rPh sb="774" eb="775">
      <t>ヒ</t>
    </rPh>
    <rPh sb="776" eb="777">
      <t>ア</t>
    </rPh>
    <rPh sb="779" eb="781">
      <t>ケントウ</t>
    </rPh>
    <rPh sb="782" eb="783">
      <t>オコナ</t>
    </rPh>
    <rPh sb="791" eb="796">
      <t>シセツリヨウリツ</t>
    </rPh>
    <rPh sb="801" eb="804">
      <t>ゼンネンド</t>
    </rPh>
    <rPh sb="805" eb="806">
      <t>クラ</t>
    </rPh>
    <rPh sb="813" eb="814">
      <t>ア</t>
    </rPh>
    <rPh sb="818" eb="821">
      <t>ジョウスイジョウ</t>
    </rPh>
    <rPh sb="822" eb="826">
      <t>コウシンジギョウ</t>
    </rPh>
    <rPh sb="826" eb="827">
      <t>トウ</t>
    </rPh>
    <rPh sb="828" eb="829">
      <t>スス</t>
    </rPh>
    <rPh sb="836" eb="839">
      <t>ケイカクテキ</t>
    </rPh>
    <rPh sb="840" eb="842">
      <t>シセツ</t>
    </rPh>
    <rPh sb="843" eb="845">
      <t>コウシン</t>
    </rPh>
    <rPh sb="846" eb="847">
      <t>ハカ</t>
    </rPh>
    <rPh sb="855" eb="858">
      <t>ユウシュウリツ</t>
    </rPh>
    <rPh sb="863" eb="866">
      <t>ゼンネンド</t>
    </rPh>
    <rPh sb="867" eb="868">
      <t>クラ</t>
    </rPh>
    <rPh sb="875" eb="876">
      <t>サ</t>
    </rPh>
    <rPh sb="880" eb="883">
      <t>ロウキュウカン</t>
    </rPh>
    <rPh sb="884" eb="888">
      <t>コウシンジギョウ</t>
    </rPh>
    <rPh sb="889" eb="891">
      <t>ケイゾク</t>
    </rPh>
    <rPh sb="893" eb="894">
      <t>オコナ</t>
    </rPh>
    <rPh sb="903" eb="907">
      <t>ロウスイカショ</t>
    </rPh>
    <rPh sb="908" eb="912">
      <t>ソウキハッケン</t>
    </rPh>
    <rPh sb="913" eb="915">
      <t>シュウゼン</t>
    </rPh>
    <rPh sb="916" eb="917">
      <t>オコナ</t>
    </rPh>
    <rPh sb="924" eb="927">
      <t>ユウシュウリツ</t>
    </rPh>
    <rPh sb="928" eb="930">
      <t>コウジョウ</t>
    </rPh>
    <rPh sb="931" eb="93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</si>
</sst>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2.16</c:v>
                </c:pt>
                <c:pt idx="4">
                  <c:v>1.06</c:v>
                </c:pt>
              </c:numCache>
            </c:numRef>
          </c:val>
          <c:extLst>
            <c:ext xmlns:c16="http://schemas.microsoft.com/office/drawing/2014/chart" uri="{C3380CC4-5D6E-409C-BE32-E72D297353CC}">
              <c16:uniqueId val="{00000000-C560-4FB3-970A-0376EF7C0E3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0.49</c:v>
                </c:pt>
                <c:pt idx="4">
                  <c:v>0.32</c:v>
                </c:pt>
              </c:numCache>
            </c:numRef>
          </c:val>
          <c:smooth val="0"/>
          <c:extLst>
            <c:ext xmlns:c16="http://schemas.microsoft.com/office/drawing/2014/chart" uri="{C3380CC4-5D6E-409C-BE32-E72D297353CC}">
              <c16:uniqueId val="{00000001-C560-4FB3-970A-0376EF7C0E3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64.819999999999993</c:v>
                </c:pt>
                <c:pt idx="4">
                  <c:v>66.239999999999995</c:v>
                </c:pt>
              </c:numCache>
            </c:numRef>
          </c:val>
          <c:extLst>
            <c:ext xmlns:c16="http://schemas.microsoft.com/office/drawing/2014/chart" uri="{C3380CC4-5D6E-409C-BE32-E72D297353CC}">
              <c16:uniqueId val="{00000000-04F0-42DB-AB74-CB216DD4810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53.4</c:v>
                </c:pt>
                <c:pt idx="4">
                  <c:v>54.69</c:v>
                </c:pt>
              </c:numCache>
            </c:numRef>
          </c:val>
          <c:smooth val="0"/>
          <c:extLst>
            <c:ext xmlns:c16="http://schemas.microsoft.com/office/drawing/2014/chart" uri="{C3380CC4-5D6E-409C-BE32-E72D297353CC}">
              <c16:uniqueId val="{00000001-04F0-42DB-AB74-CB216DD4810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84.77</c:v>
                </c:pt>
                <c:pt idx="4">
                  <c:v>82.59</c:v>
                </c:pt>
              </c:numCache>
            </c:numRef>
          </c:val>
          <c:extLst>
            <c:ext xmlns:c16="http://schemas.microsoft.com/office/drawing/2014/chart" uri="{C3380CC4-5D6E-409C-BE32-E72D297353CC}">
              <c16:uniqueId val="{00000000-BAAB-4081-94A4-A103F2C58EC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72.53</c:v>
                </c:pt>
                <c:pt idx="4">
                  <c:v>71.44</c:v>
                </c:pt>
              </c:numCache>
            </c:numRef>
          </c:val>
          <c:smooth val="0"/>
          <c:extLst>
            <c:ext xmlns:c16="http://schemas.microsoft.com/office/drawing/2014/chart" uri="{C3380CC4-5D6E-409C-BE32-E72D297353CC}">
              <c16:uniqueId val="{00000001-BAAB-4081-94A4-A103F2C58EC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73.48</c:v>
                </c:pt>
                <c:pt idx="4">
                  <c:v>82.38</c:v>
                </c:pt>
              </c:numCache>
            </c:numRef>
          </c:val>
          <c:extLst>
            <c:ext xmlns:c16="http://schemas.microsoft.com/office/drawing/2014/chart" uri="{C3380CC4-5D6E-409C-BE32-E72D297353CC}">
              <c16:uniqueId val="{00000000-E82C-4CFD-9F52-5ECFB85A746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103.1</c:v>
                </c:pt>
                <c:pt idx="4">
                  <c:v>101.77</c:v>
                </c:pt>
              </c:numCache>
            </c:numRef>
          </c:val>
          <c:smooth val="0"/>
          <c:extLst>
            <c:ext xmlns:c16="http://schemas.microsoft.com/office/drawing/2014/chart" uri="{C3380CC4-5D6E-409C-BE32-E72D297353CC}">
              <c16:uniqueId val="{00000001-E82C-4CFD-9F52-5ECFB85A746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7.89</c:v>
                </c:pt>
                <c:pt idx="4">
                  <c:v>13.43</c:v>
                </c:pt>
              </c:numCache>
            </c:numRef>
          </c:val>
          <c:extLst>
            <c:ext xmlns:c16="http://schemas.microsoft.com/office/drawing/2014/chart" uri="{C3380CC4-5D6E-409C-BE32-E72D297353CC}">
              <c16:uniqueId val="{00000000-9B60-47D7-9C2F-B677F18D4B4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40.46</c:v>
                </c:pt>
                <c:pt idx="4">
                  <c:v>37.1</c:v>
                </c:pt>
              </c:numCache>
            </c:numRef>
          </c:val>
          <c:smooth val="0"/>
          <c:extLst>
            <c:ext xmlns:c16="http://schemas.microsoft.com/office/drawing/2014/chart" uri="{C3380CC4-5D6E-409C-BE32-E72D297353CC}">
              <c16:uniqueId val="{00000001-9B60-47D7-9C2F-B677F18D4B4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5A3-4CE3-838C-63E4A5ED2D0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22.77</c:v>
                </c:pt>
                <c:pt idx="4">
                  <c:v>18.22</c:v>
                </c:pt>
              </c:numCache>
            </c:numRef>
          </c:val>
          <c:smooth val="0"/>
          <c:extLst>
            <c:ext xmlns:c16="http://schemas.microsoft.com/office/drawing/2014/chart" uri="{C3380CC4-5D6E-409C-BE32-E72D297353CC}">
              <c16:uniqueId val="{00000001-55A3-4CE3-838C-63E4A5ED2D0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101.83</c:v>
                </c:pt>
                <c:pt idx="4">
                  <c:v>143.44999999999999</c:v>
                </c:pt>
              </c:numCache>
            </c:numRef>
          </c:val>
          <c:extLst>
            <c:ext xmlns:c16="http://schemas.microsoft.com/office/drawing/2014/chart" uri="{C3380CC4-5D6E-409C-BE32-E72D297353CC}">
              <c16:uniqueId val="{00000000-63F8-4DC4-840E-0A55D328BF4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27.32</c:v>
                </c:pt>
                <c:pt idx="4">
                  <c:v>16.12</c:v>
                </c:pt>
              </c:numCache>
            </c:numRef>
          </c:val>
          <c:smooth val="0"/>
          <c:extLst>
            <c:ext xmlns:c16="http://schemas.microsoft.com/office/drawing/2014/chart" uri="{C3380CC4-5D6E-409C-BE32-E72D297353CC}">
              <c16:uniqueId val="{00000001-63F8-4DC4-840E-0A55D328BF4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38.979999999999997</c:v>
                </c:pt>
                <c:pt idx="4">
                  <c:v>128.57</c:v>
                </c:pt>
              </c:numCache>
            </c:numRef>
          </c:val>
          <c:extLst>
            <c:ext xmlns:c16="http://schemas.microsoft.com/office/drawing/2014/chart" uri="{C3380CC4-5D6E-409C-BE32-E72D297353CC}">
              <c16:uniqueId val="{00000000-D668-48E7-AF27-F03441E0267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217.55</c:v>
                </c:pt>
                <c:pt idx="4">
                  <c:v>157.71</c:v>
                </c:pt>
              </c:numCache>
            </c:numRef>
          </c:val>
          <c:smooth val="0"/>
          <c:extLst>
            <c:ext xmlns:c16="http://schemas.microsoft.com/office/drawing/2014/chart" uri="{C3380CC4-5D6E-409C-BE32-E72D297353CC}">
              <c16:uniqueId val="{00000001-D668-48E7-AF27-F03441E0267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952.86</c:v>
                </c:pt>
                <c:pt idx="4">
                  <c:v>721.38</c:v>
                </c:pt>
              </c:numCache>
            </c:numRef>
          </c:val>
          <c:extLst>
            <c:ext xmlns:c16="http://schemas.microsoft.com/office/drawing/2014/chart" uri="{C3380CC4-5D6E-409C-BE32-E72D297353CC}">
              <c16:uniqueId val="{00000000-EA21-4042-82B8-4FAB8180FAB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916.17</c:v>
                </c:pt>
                <c:pt idx="4">
                  <c:v>958.97</c:v>
                </c:pt>
              </c:numCache>
            </c:numRef>
          </c:val>
          <c:smooth val="0"/>
          <c:extLst>
            <c:ext xmlns:c16="http://schemas.microsoft.com/office/drawing/2014/chart" uri="{C3380CC4-5D6E-409C-BE32-E72D297353CC}">
              <c16:uniqueId val="{00000001-EA21-4042-82B8-4FAB8180FAB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37.17</c:v>
                </c:pt>
                <c:pt idx="4">
                  <c:v>49.19</c:v>
                </c:pt>
              </c:numCache>
            </c:numRef>
          </c:val>
          <c:extLst>
            <c:ext xmlns:c16="http://schemas.microsoft.com/office/drawing/2014/chart" uri="{C3380CC4-5D6E-409C-BE32-E72D297353CC}">
              <c16:uniqueId val="{00000000-9349-45BB-A1B5-CB16BB61989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63.95</c:v>
                </c:pt>
                <c:pt idx="4">
                  <c:v>61.25</c:v>
                </c:pt>
              </c:numCache>
            </c:numRef>
          </c:val>
          <c:smooth val="0"/>
          <c:extLst>
            <c:ext xmlns:c16="http://schemas.microsoft.com/office/drawing/2014/chart" uri="{C3380CC4-5D6E-409C-BE32-E72D297353CC}">
              <c16:uniqueId val="{00000001-9349-45BB-A1B5-CB16BB61989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427.22</c:v>
                </c:pt>
                <c:pt idx="4">
                  <c:v>380.38</c:v>
                </c:pt>
              </c:numCache>
            </c:numRef>
          </c:val>
          <c:extLst>
            <c:ext xmlns:c16="http://schemas.microsoft.com/office/drawing/2014/chart" uri="{C3380CC4-5D6E-409C-BE32-E72D297353CC}">
              <c16:uniqueId val="{00000000-3995-4ACC-A757-54C8EAA85DA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263.56</c:v>
                </c:pt>
                <c:pt idx="4">
                  <c:v>279.83</c:v>
                </c:pt>
              </c:numCache>
            </c:numRef>
          </c:val>
          <c:smooth val="0"/>
          <c:extLst>
            <c:ext xmlns:c16="http://schemas.microsoft.com/office/drawing/2014/chart" uri="{C3380CC4-5D6E-409C-BE32-E72D297353CC}">
              <c16:uniqueId val="{00000001-3995-4ACC-A757-54C8EAA85DA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8"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福島県　平田村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自治体職員</v>
      </c>
      <c r="AE8" s="74"/>
      <c r="AF8" s="74"/>
      <c r="AG8" s="74"/>
      <c r="AH8" s="74"/>
      <c r="AI8" s="74"/>
      <c r="AJ8" s="74"/>
      <c r="AK8" s="2"/>
      <c r="AL8" s="65">
        <f>データ!$R$6</f>
        <v>5352</v>
      </c>
      <c r="AM8" s="65"/>
      <c r="AN8" s="65"/>
      <c r="AO8" s="65"/>
      <c r="AP8" s="65"/>
      <c r="AQ8" s="65"/>
      <c r="AR8" s="65"/>
      <c r="AS8" s="65"/>
      <c r="AT8" s="36">
        <f>データ!$S$6</f>
        <v>93.42</v>
      </c>
      <c r="AU8" s="37"/>
      <c r="AV8" s="37"/>
      <c r="AW8" s="37"/>
      <c r="AX8" s="37"/>
      <c r="AY8" s="37"/>
      <c r="AZ8" s="37"/>
      <c r="BA8" s="37"/>
      <c r="BB8" s="54">
        <f>データ!$T$6</f>
        <v>57.29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74.06</v>
      </c>
      <c r="J10" s="37"/>
      <c r="K10" s="37"/>
      <c r="L10" s="37"/>
      <c r="M10" s="37"/>
      <c r="N10" s="37"/>
      <c r="O10" s="64"/>
      <c r="P10" s="54">
        <f>データ!$P$6</f>
        <v>50.96</v>
      </c>
      <c r="Q10" s="54"/>
      <c r="R10" s="54"/>
      <c r="S10" s="54"/>
      <c r="T10" s="54"/>
      <c r="U10" s="54"/>
      <c r="V10" s="54"/>
      <c r="W10" s="65">
        <f>データ!$Q$6</f>
        <v>3625</v>
      </c>
      <c r="X10" s="65"/>
      <c r="Y10" s="65"/>
      <c r="Z10" s="65"/>
      <c r="AA10" s="65"/>
      <c r="AB10" s="65"/>
      <c r="AC10" s="65"/>
      <c r="AD10" s="2"/>
      <c r="AE10" s="2"/>
      <c r="AF10" s="2"/>
      <c r="AG10" s="2"/>
      <c r="AH10" s="2"/>
      <c r="AI10" s="2"/>
      <c r="AJ10" s="2"/>
      <c r="AK10" s="2"/>
      <c r="AL10" s="65">
        <f>データ!$U$6</f>
        <v>2710</v>
      </c>
      <c r="AM10" s="65"/>
      <c r="AN10" s="65"/>
      <c r="AO10" s="65"/>
      <c r="AP10" s="65"/>
      <c r="AQ10" s="65"/>
      <c r="AR10" s="65"/>
      <c r="AS10" s="65"/>
      <c r="AT10" s="36">
        <f>データ!$V$6</f>
        <v>26.87</v>
      </c>
      <c r="AU10" s="37"/>
      <c r="AV10" s="37"/>
      <c r="AW10" s="37"/>
      <c r="AX10" s="37"/>
      <c r="AY10" s="37"/>
      <c r="AZ10" s="37"/>
      <c r="BA10" s="37"/>
      <c r="BB10" s="54">
        <f>データ!$W$6</f>
        <v>100.86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114</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oouwkRTtygn+wOp093GXAN7ee0hs/O2LQ3UfozQpMk4SjttyFAH4Yr1uphmeoMubt0eFe6Rt4SgUGuZrDFQa/g==" saltValue="QrODALO2cvRcNR6iHPI4/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75035</v>
      </c>
      <c r="D6" s="20">
        <f t="shared" si="3"/>
        <v>46</v>
      </c>
      <c r="E6" s="20">
        <f t="shared" si="3"/>
        <v>1</v>
      </c>
      <c r="F6" s="20">
        <f t="shared" si="3"/>
        <v>0</v>
      </c>
      <c r="G6" s="20">
        <f t="shared" si="3"/>
        <v>5</v>
      </c>
      <c r="H6" s="20" t="str">
        <f t="shared" si="3"/>
        <v>福島県　平田村</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74.06</v>
      </c>
      <c r="P6" s="21">
        <f t="shared" si="3"/>
        <v>50.96</v>
      </c>
      <c r="Q6" s="21">
        <f t="shared" si="3"/>
        <v>3625</v>
      </c>
      <c r="R6" s="21">
        <f t="shared" si="3"/>
        <v>5352</v>
      </c>
      <c r="S6" s="21">
        <f t="shared" si="3"/>
        <v>93.42</v>
      </c>
      <c r="T6" s="21">
        <f t="shared" si="3"/>
        <v>57.29</v>
      </c>
      <c r="U6" s="21">
        <f t="shared" si="3"/>
        <v>2710</v>
      </c>
      <c r="V6" s="21">
        <f t="shared" si="3"/>
        <v>26.87</v>
      </c>
      <c r="W6" s="21">
        <f t="shared" si="3"/>
        <v>100.86</v>
      </c>
      <c r="X6" s="22" t="str">
        <f>IF(X7="",NA(),X7)</f>
        <v>-</v>
      </c>
      <c r="Y6" s="22" t="str">
        <f t="shared" ref="Y6:AG6" si="4">IF(Y7="",NA(),Y7)</f>
        <v>-</v>
      </c>
      <c r="Z6" s="22" t="str">
        <f t="shared" si="4"/>
        <v>-</v>
      </c>
      <c r="AA6" s="22">
        <f t="shared" si="4"/>
        <v>73.48</v>
      </c>
      <c r="AB6" s="22">
        <f t="shared" si="4"/>
        <v>82.38</v>
      </c>
      <c r="AC6" s="22" t="str">
        <f t="shared" si="4"/>
        <v>-</v>
      </c>
      <c r="AD6" s="22" t="str">
        <f t="shared" si="4"/>
        <v>-</v>
      </c>
      <c r="AE6" s="22" t="str">
        <f t="shared" si="4"/>
        <v>-</v>
      </c>
      <c r="AF6" s="22">
        <f t="shared" si="4"/>
        <v>103.1</v>
      </c>
      <c r="AG6" s="22">
        <f t="shared" si="4"/>
        <v>101.77</v>
      </c>
      <c r="AH6" s="21" t="str">
        <f>IF(AH7="","",IF(AH7="-","【-】","【"&amp;SUBSTITUTE(TEXT(AH7,"#,##0.00"),"-","△")&amp;"】"))</f>
        <v>【102.02】</v>
      </c>
      <c r="AI6" s="22" t="str">
        <f>IF(AI7="",NA(),AI7)</f>
        <v>-</v>
      </c>
      <c r="AJ6" s="22" t="str">
        <f t="shared" ref="AJ6:AR6" si="5">IF(AJ7="",NA(),AJ7)</f>
        <v>-</v>
      </c>
      <c r="AK6" s="22" t="str">
        <f t="shared" si="5"/>
        <v>-</v>
      </c>
      <c r="AL6" s="22">
        <f t="shared" si="5"/>
        <v>101.83</v>
      </c>
      <c r="AM6" s="22">
        <f t="shared" si="5"/>
        <v>143.44999999999999</v>
      </c>
      <c r="AN6" s="22" t="str">
        <f t="shared" si="5"/>
        <v>-</v>
      </c>
      <c r="AO6" s="22" t="str">
        <f t="shared" si="5"/>
        <v>-</v>
      </c>
      <c r="AP6" s="22" t="str">
        <f t="shared" si="5"/>
        <v>-</v>
      </c>
      <c r="AQ6" s="22">
        <f t="shared" si="5"/>
        <v>27.32</v>
      </c>
      <c r="AR6" s="22">
        <f t="shared" si="5"/>
        <v>16.12</v>
      </c>
      <c r="AS6" s="21" t="str">
        <f>IF(AS7="","",IF(AS7="-","【-】","【"&amp;SUBSTITUTE(TEXT(AS7,"#,##0.00"),"-","△")&amp;"】"))</f>
        <v>【26.96】</v>
      </c>
      <c r="AT6" s="22" t="str">
        <f>IF(AT7="",NA(),AT7)</f>
        <v>-</v>
      </c>
      <c r="AU6" s="22" t="str">
        <f t="shared" ref="AU6:BC6" si="6">IF(AU7="",NA(),AU7)</f>
        <v>-</v>
      </c>
      <c r="AV6" s="22" t="str">
        <f t="shared" si="6"/>
        <v>-</v>
      </c>
      <c r="AW6" s="22">
        <f t="shared" si="6"/>
        <v>38.979999999999997</v>
      </c>
      <c r="AX6" s="22">
        <f t="shared" si="6"/>
        <v>128.57</v>
      </c>
      <c r="AY6" s="22" t="str">
        <f t="shared" si="6"/>
        <v>-</v>
      </c>
      <c r="AZ6" s="22" t="str">
        <f t="shared" si="6"/>
        <v>-</v>
      </c>
      <c r="BA6" s="22" t="str">
        <f t="shared" si="6"/>
        <v>-</v>
      </c>
      <c r="BB6" s="22">
        <f t="shared" si="6"/>
        <v>217.55</v>
      </c>
      <c r="BC6" s="22">
        <f t="shared" si="6"/>
        <v>157.71</v>
      </c>
      <c r="BD6" s="21" t="str">
        <f>IF(BD7="","",IF(BD7="-","【-】","【"&amp;SUBSTITUTE(TEXT(BD7,"#,##0.00"),"-","△")&amp;"】"))</f>
        <v>【142.39】</v>
      </c>
      <c r="BE6" s="22" t="str">
        <f>IF(BE7="",NA(),BE7)</f>
        <v>-</v>
      </c>
      <c r="BF6" s="22" t="str">
        <f t="shared" ref="BF6:BN6" si="7">IF(BF7="",NA(),BF7)</f>
        <v>-</v>
      </c>
      <c r="BG6" s="22" t="str">
        <f t="shared" si="7"/>
        <v>-</v>
      </c>
      <c r="BH6" s="22">
        <f t="shared" si="7"/>
        <v>952.86</v>
      </c>
      <c r="BI6" s="22">
        <f t="shared" si="7"/>
        <v>721.38</v>
      </c>
      <c r="BJ6" s="22" t="str">
        <f t="shared" si="7"/>
        <v>-</v>
      </c>
      <c r="BK6" s="22" t="str">
        <f t="shared" si="7"/>
        <v>-</v>
      </c>
      <c r="BL6" s="22" t="str">
        <f t="shared" si="7"/>
        <v>-</v>
      </c>
      <c r="BM6" s="22">
        <f t="shared" si="7"/>
        <v>916.17</v>
      </c>
      <c r="BN6" s="22">
        <f t="shared" si="7"/>
        <v>958.97</v>
      </c>
      <c r="BO6" s="21" t="str">
        <f>IF(BO7="","",IF(BO7="-","【-】","【"&amp;SUBSTITUTE(TEXT(BO7,"#,##0.00"),"-","△")&amp;"】"))</f>
        <v>【1,043.36】</v>
      </c>
      <c r="BP6" s="22" t="str">
        <f>IF(BP7="",NA(),BP7)</f>
        <v>-</v>
      </c>
      <c r="BQ6" s="22" t="str">
        <f t="shared" ref="BQ6:BY6" si="8">IF(BQ7="",NA(),BQ7)</f>
        <v>-</v>
      </c>
      <c r="BR6" s="22" t="str">
        <f t="shared" si="8"/>
        <v>-</v>
      </c>
      <c r="BS6" s="22">
        <f t="shared" si="8"/>
        <v>37.17</v>
      </c>
      <c r="BT6" s="22">
        <f t="shared" si="8"/>
        <v>49.19</v>
      </c>
      <c r="BU6" s="22" t="str">
        <f t="shared" si="8"/>
        <v>-</v>
      </c>
      <c r="BV6" s="22" t="str">
        <f t="shared" si="8"/>
        <v>-</v>
      </c>
      <c r="BW6" s="22" t="str">
        <f t="shared" si="8"/>
        <v>-</v>
      </c>
      <c r="BX6" s="22">
        <f t="shared" si="8"/>
        <v>63.95</v>
      </c>
      <c r="BY6" s="22">
        <f t="shared" si="8"/>
        <v>61.25</v>
      </c>
      <c r="BZ6" s="21" t="str">
        <f>IF(BZ7="","",IF(BZ7="-","【-】","【"&amp;SUBSTITUTE(TEXT(BZ7,"#,##0.00"),"-","△")&amp;"】"))</f>
        <v>【56.19】</v>
      </c>
      <c r="CA6" s="22" t="str">
        <f>IF(CA7="",NA(),CA7)</f>
        <v>-</v>
      </c>
      <c r="CB6" s="22" t="str">
        <f t="shared" ref="CB6:CJ6" si="9">IF(CB7="",NA(),CB7)</f>
        <v>-</v>
      </c>
      <c r="CC6" s="22" t="str">
        <f t="shared" si="9"/>
        <v>-</v>
      </c>
      <c r="CD6" s="22">
        <f t="shared" si="9"/>
        <v>427.22</v>
      </c>
      <c r="CE6" s="22">
        <f t="shared" si="9"/>
        <v>380.38</v>
      </c>
      <c r="CF6" s="22" t="str">
        <f t="shared" si="9"/>
        <v>-</v>
      </c>
      <c r="CG6" s="22" t="str">
        <f t="shared" si="9"/>
        <v>-</v>
      </c>
      <c r="CH6" s="22" t="str">
        <f t="shared" si="9"/>
        <v>-</v>
      </c>
      <c r="CI6" s="22">
        <f t="shared" si="9"/>
        <v>263.56</v>
      </c>
      <c r="CJ6" s="22">
        <f t="shared" si="9"/>
        <v>279.83</v>
      </c>
      <c r="CK6" s="21" t="str">
        <f>IF(CK7="","",IF(CK7="-","【-】","【"&amp;SUBSTITUTE(TEXT(CK7,"#,##0.00"),"-","△")&amp;"】"))</f>
        <v>【285.60】</v>
      </c>
      <c r="CL6" s="22" t="str">
        <f>IF(CL7="",NA(),CL7)</f>
        <v>-</v>
      </c>
      <c r="CM6" s="22" t="str">
        <f t="shared" ref="CM6:CU6" si="10">IF(CM7="",NA(),CM7)</f>
        <v>-</v>
      </c>
      <c r="CN6" s="22" t="str">
        <f t="shared" si="10"/>
        <v>-</v>
      </c>
      <c r="CO6" s="22">
        <f t="shared" si="10"/>
        <v>64.819999999999993</v>
      </c>
      <c r="CP6" s="22">
        <f t="shared" si="10"/>
        <v>66.239999999999995</v>
      </c>
      <c r="CQ6" s="22" t="str">
        <f t="shared" si="10"/>
        <v>-</v>
      </c>
      <c r="CR6" s="22" t="str">
        <f t="shared" si="10"/>
        <v>-</v>
      </c>
      <c r="CS6" s="22" t="str">
        <f t="shared" si="10"/>
        <v>-</v>
      </c>
      <c r="CT6" s="22">
        <f t="shared" si="10"/>
        <v>53.4</v>
      </c>
      <c r="CU6" s="22">
        <f t="shared" si="10"/>
        <v>54.69</v>
      </c>
      <c r="CV6" s="21" t="str">
        <f>IF(CV7="","",IF(CV7="-","【-】","【"&amp;SUBSTITUTE(TEXT(CV7,"#,##0.00"),"-","△")&amp;"】"))</f>
        <v>【48.33】</v>
      </c>
      <c r="CW6" s="22" t="str">
        <f>IF(CW7="",NA(),CW7)</f>
        <v>-</v>
      </c>
      <c r="CX6" s="22" t="str">
        <f t="shared" ref="CX6:DF6" si="11">IF(CX7="",NA(),CX7)</f>
        <v>-</v>
      </c>
      <c r="CY6" s="22" t="str">
        <f t="shared" si="11"/>
        <v>-</v>
      </c>
      <c r="CZ6" s="22">
        <f t="shared" si="11"/>
        <v>84.77</v>
      </c>
      <c r="DA6" s="22">
        <f t="shared" si="11"/>
        <v>82.59</v>
      </c>
      <c r="DB6" s="22" t="str">
        <f t="shared" si="11"/>
        <v>-</v>
      </c>
      <c r="DC6" s="22" t="str">
        <f t="shared" si="11"/>
        <v>-</v>
      </c>
      <c r="DD6" s="22" t="str">
        <f t="shared" si="11"/>
        <v>-</v>
      </c>
      <c r="DE6" s="22">
        <f t="shared" si="11"/>
        <v>72.53</v>
      </c>
      <c r="DF6" s="22">
        <f t="shared" si="11"/>
        <v>71.44</v>
      </c>
      <c r="DG6" s="21" t="str">
        <f>IF(DG7="","",IF(DG7="-","【-】","【"&amp;SUBSTITUTE(TEXT(DG7,"#,##0.00"),"-","△")&amp;"】"))</f>
        <v>【70.34】</v>
      </c>
      <c r="DH6" s="22" t="str">
        <f>IF(DH7="",NA(),DH7)</f>
        <v>-</v>
      </c>
      <c r="DI6" s="22" t="str">
        <f t="shared" ref="DI6:DQ6" si="12">IF(DI7="",NA(),DI7)</f>
        <v>-</v>
      </c>
      <c r="DJ6" s="22" t="str">
        <f t="shared" si="12"/>
        <v>-</v>
      </c>
      <c r="DK6" s="22">
        <f t="shared" si="12"/>
        <v>7.89</v>
      </c>
      <c r="DL6" s="22">
        <f t="shared" si="12"/>
        <v>13.43</v>
      </c>
      <c r="DM6" s="22" t="str">
        <f t="shared" si="12"/>
        <v>-</v>
      </c>
      <c r="DN6" s="22" t="str">
        <f t="shared" si="12"/>
        <v>-</v>
      </c>
      <c r="DO6" s="22" t="str">
        <f t="shared" si="12"/>
        <v>-</v>
      </c>
      <c r="DP6" s="22">
        <f t="shared" si="12"/>
        <v>40.46</v>
      </c>
      <c r="DQ6" s="22">
        <f t="shared" si="12"/>
        <v>37.1</v>
      </c>
      <c r="DR6" s="21" t="str">
        <f>IF(DR7="","",IF(DR7="-","【-】","【"&amp;SUBSTITUTE(TEXT(DR7,"#,##0.00"),"-","△")&amp;"】"))</f>
        <v>【35.50】</v>
      </c>
      <c r="DS6" s="22" t="str">
        <f>IF(DS7="",NA(),DS7)</f>
        <v>-</v>
      </c>
      <c r="DT6" s="22" t="str">
        <f t="shared" ref="DT6:EB6" si="13">IF(DT7="",NA(),DT7)</f>
        <v>-</v>
      </c>
      <c r="DU6" s="22" t="str">
        <f t="shared" si="13"/>
        <v>-</v>
      </c>
      <c r="DV6" s="21">
        <f t="shared" si="13"/>
        <v>0</v>
      </c>
      <c r="DW6" s="21">
        <f t="shared" si="13"/>
        <v>0</v>
      </c>
      <c r="DX6" s="22" t="str">
        <f t="shared" si="13"/>
        <v>-</v>
      </c>
      <c r="DY6" s="22" t="str">
        <f t="shared" si="13"/>
        <v>-</v>
      </c>
      <c r="DZ6" s="22" t="str">
        <f t="shared" si="13"/>
        <v>-</v>
      </c>
      <c r="EA6" s="22">
        <f t="shared" si="13"/>
        <v>22.77</v>
      </c>
      <c r="EB6" s="22">
        <f t="shared" si="13"/>
        <v>18.22</v>
      </c>
      <c r="EC6" s="21" t="str">
        <f>IF(EC7="","",IF(EC7="-","【-】","【"&amp;SUBSTITUTE(TEXT(EC7,"#,##0.00"),"-","△")&amp;"】"))</f>
        <v>【16.16】</v>
      </c>
      <c r="ED6" s="22" t="str">
        <f>IF(ED7="",NA(),ED7)</f>
        <v>-</v>
      </c>
      <c r="EE6" s="22" t="str">
        <f t="shared" ref="EE6:EM6" si="14">IF(EE7="",NA(),EE7)</f>
        <v>-</v>
      </c>
      <c r="EF6" s="22" t="str">
        <f t="shared" si="14"/>
        <v>-</v>
      </c>
      <c r="EG6" s="22">
        <f t="shared" si="14"/>
        <v>2.16</v>
      </c>
      <c r="EH6" s="22">
        <f t="shared" si="14"/>
        <v>1.06</v>
      </c>
      <c r="EI6" s="22" t="str">
        <f t="shared" si="14"/>
        <v>-</v>
      </c>
      <c r="EJ6" s="22" t="str">
        <f t="shared" si="14"/>
        <v>-</v>
      </c>
      <c r="EK6" s="22" t="str">
        <f t="shared" si="14"/>
        <v>-</v>
      </c>
      <c r="EL6" s="22">
        <f t="shared" si="14"/>
        <v>0.49</v>
      </c>
      <c r="EM6" s="22">
        <f t="shared" si="14"/>
        <v>0.32</v>
      </c>
      <c r="EN6" s="21" t="str">
        <f>IF(EN7="","",IF(EN7="-","【-】","【"&amp;SUBSTITUTE(TEXT(EN7,"#,##0.00"),"-","△")&amp;"】"))</f>
        <v>【0.28】</v>
      </c>
    </row>
    <row r="7" spans="1:144" s="23" customFormat="1" x14ac:dyDescent="0.2">
      <c r="A7" s="15"/>
      <c r="B7" s="24">
        <v>2024</v>
      </c>
      <c r="C7" s="24">
        <v>75035</v>
      </c>
      <c r="D7" s="24">
        <v>46</v>
      </c>
      <c r="E7" s="24">
        <v>1</v>
      </c>
      <c r="F7" s="24">
        <v>0</v>
      </c>
      <c r="G7" s="24">
        <v>5</v>
      </c>
      <c r="H7" s="24" t="s">
        <v>93</v>
      </c>
      <c r="I7" s="24" t="s">
        <v>94</v>
      </c>
      <c r="J7" s="24" t="s">
        <v>95</v>
      </c>
      <c r="K7" s="24" t="s">
        <v>96</v>
      </c>
      <c r="L7" s="24" t="s">
        <v>97</v>
      </c>
      <c r="M7" s="24" t="s">
        <v>98</v>
      </c>
      <c r="N7" s="25" t="s">
        <v>99</v>
      </c>
      <c r="O7" s="25">
        <v>74.06</v>
      </c>
      <c r="P7" s="25">
        <v>50.96</v>
      </c>
      <c r="Q7" s="25">
        <v>3625</v>
      </c>
      <c r="R7" s="25">
        <v>5352</v>
      </c>
      <c r="S7" s="25">
        <v>93.42</v>
      </c>
      <c r="T7" s="25">
        <v>57.29</v>
      </c>
      <c r="U7" s="25">
        <v>2710</v>
      </c>
      <c r="V7" s="25">
        <v>26.87</v>
      </c>
      <c r="W7" s="25">
        <v>100.86</v>
      </c>
      <c r="X7" s="25" t="s">
        <v>99</v>
      </c>
      <c r="Y7" s="25" t="s">
        <v>99</v>
      </c>
      <c r="Z7" s="25" t="s">
        <v>99</v>
      </c>
      <c r="AA7" s="25">
        <v>73.48</v>
      </c>
      <c r="AB7" s="25">
        <v>82.38</v>
      </c>
      <c r="AC7" s="25" t="s">
        <v>99</v>
      </c>
      <c r="AD7" s="25" t="s">
        <v>99</v>
      </c>
      <c r="AE7" s="25" t="s">
        <v>99</v>
      </c>
      <c r="AF7" s="25">
        <v>103.1</v>
      </c>
      <c r="AG7" s="25">
        <v>101.77</v>
      </c>
      <c r="AH7" s="25">
        <v>102.02</v>
      </c>
      <c r="AI7" s="25" t="s">
        <v>99</v>
      </c>
      <c r="AJ7" s="25" t="s">
        <v>99</v>
      </c>
      <c r="AK7" s="25" t="s">
        <v>99</v>
      </c>
      <c r="AL7" s="25">
        <v>101.83</v>
      </c>
      <c r="AM7" s="25">
        <v>143.44999999999999</v>
      </c>
      <c r="AN7" s="25" t="s">
        <v>99</v>
      </c>
      <c r="AO7" s="25" t="s">
        <v>99</v>
      </c>
      <c r="AP7" s="25" t="s">
        <v>99</v>
      </c>
      <c r="AQ7" s="25">
        <v>27.32</v>
      </c>
      <c r="AR7" s="25">
        <v>16.12</v>
      </c>
      <c r="AS7" s="25">
        <v>26.96</v>
      </c>
      <c r="AT7" s="25" t="s">
        <v>99</v>
      </c>
      <c r="AU7" s="25" t="s">
        <v>99</v>
      </c>
      <c r="AV7" s="25" t="s">
        <v>99</v>
      </c>
      <c r="AW7" s="25">
        <v>38.979999999999997</v>
      </c>
      <c r="AX7" s="25">
        <v>128.57</v>
      </c>
      <c r="AY7" s="25" t="s">
        <v>99</v>
      </c>
      <c r="AZ7" s="25" t="s">
        <v>99</v>
      </c>
      <c r="BA7" s="25" t="s">
        <v>99</v>
      </c>
      <c r="BB7" s="25">
        <v>217.55</v>
      </c>
      <c r="BC7" s="25">
        <v>157.71</v>
      </c>
      <c r="BD7" s="25">
        <v>142.38999999999999</v>
      </c>
      <c r="BE7" s="25" t="s">
        <v>99</v>
      </c>
      <c r="BF7" s="25" t="s">
        <v>99</v>
      </c>
      <c r="BG7" s="25" t="s">
        <v>99</v>
      </c>
      <c r="BH7" s="25">
        <v>952.86</v>
      </c>
      <c r="BI7" s="25">
        <v>721.38</v>
      </c>
      <c r="BJ7" s="25" t="s">
        <v>99</v>
      </c>
      <c r="BK7" s="25" t="s">
        <v>99</v>
      </c>
      <c r="BL7" s="25" t="s">
        <v>99</v>
      </c>
      <c r="BM7" s="25">
        <v>916.17</v>
      </c>
      <c r="BN7" s="25">
        <v>958.97</v>
      </c>
      <c r="BO7" s="25">
        <v>1043.3599999999999</v>
      </c>
      <c r="BP7" s="25" t="s">
        <v>99</v>
      </c>
      <c r="BQ7" s="25" t="s">
        <v>99</v>
      </c>
      <c r="BR7" s="25" t="s">
        <v>99</v>
      </c>
      <c r="BS7" s="25">
        <v>37.17</v>
      </c>
      <c r="BT7" s="25">
        <v>49.19</v>
      </c>
      <c r="BU7" s="25" t="s">
        <v>99</v>
      </c>
      <c r="BV7" s="25" t="s">
        <v>99</v>
      </c>
      <c r="BW7" s="25" t="s">
        <v>99</v>
      </c>
      <c r="BX7" s="25">
        <v>63.95</v>
      </c>
      <c r="BY7" s="25">
        <v>61.25</v>
      </c>
      <c r="BZ7" s="25">
        <v>56.19</v>
      </c>
      <c r="CA7" s="25" t="s">
        <v>99</v>
      </c>
      <c r="CB7" s="25" t="s">
        <v>99</v>
      </c>
      <c r="CC7" s="25" t="s">
        <v>99</v>
      </c>
      <c r="CD7" s="25">
        <v>427.22</v>
      </c>
      <c r="CE7" s="25">
        <v>380.38</v>
      </c>
      <c r="CF7" s="25" t="s">
        <v>99</v>
      </c>
      <c r="CG7" s="25" t="s">
        <v>99</v>
      </c>
      <c r="CH7" s="25" t="s">
        <v>99</v>
      </c>
      <c r="CI7" s="25">
        <v>263.56</v>
      </c>
      <c r="CJ7" s="25">
        <v>279.83</v>
      </c>
      <c r="CK7" s="25">
        <v>285.60000000000002</v>
      </c>
      <c r="CL7" s="25" t="s">
        <v>99</v>
      </c>
      <c r="CM7" s="25" t="s">
        <v>99</v>
      </c>
      <c r="CN7" s="25" t="s">
        <v>99</v>
      </c>
      <c r="CO7" s="25">
        <v>64.819999999999993</v>
      </c>
      <c r="CP7" s="25">
        <v>66.239999999999995</v>
      </c>
      <c r="CQ7" s="25" t="s">
        <v>99</v>
      </c>
      <c r="CR7" s="25" t="s">
        <v>99</v>
      </c>
      <c r="CS7" s="25" t="s">
        <v>99</v>
      </c>
      <c r="CT7" s="25">
        <v>53.4</v>
      </c>
      <c r="CU7" s="25">
        <v>54.69</v>
      </c>
      <c r="CV7" s="25">
        <v>48.33</v>
      </c>
      <c r="CW7" s="25" t="s">
        <v>99</v>
      </c>
      <c r="CX7" s="25" t="s">
        <v>99</v>
      </c>
      <c r="CY7" s="25" t="s">
        <v>99</v>
      </c>
      <c r="CZ7" s="25">
        <v>84.77</v>
      </c>
      <c r="DA7" s="25">
        <v>82.59</v>
      </c>
      <c r="DB7" s="25" t="s">
        <v>99</v>
      </c>
      <c r="DC7" s="25" t="s">
        <v>99</v>
      </c>
      <c r="DD7" s="25" t="s">
        <v>99</v>
      </c>
      <c r="DE7" s="25">
        <v>72.53</v>
      </c>
      <c r="DF7" s="25">
        <v>71.44</v>
      </c>
      <c r="DG7" s="25">
        <v>70.34</v>
      </c>
      <c r="DH7" s="25" t="s">
        <v>99</v>
      </c>
      <c r="DI7" s="25" t="s">
        <v>99</v>
      </c>
      <c r="DJ7" s="25" t="s">
        <v>99</v>
      </c>
      <c r="DK7" s="25">
        <v>7.89</v>
      </c>
      <c r="DL7" s="25">
        <v>13.43</v>
      </c>
      <c r="DM7" s="25" t="s">
        <v>99</v>
      </c>
      <c r="DN7" s="25" t="s">
        <v>99</v>
      </c>
      <c r="DO7" s="25" t="s">
        <v>99</v>
      </c>
      <c r="DP7" s="25">
        <v>40.46</v>
      </c>
      <c r="DQ7" s="25">
        <v>37.1</v>
      </c>
      <c r="DR7" s="25">
        <v>35.5</v>
      </c>
      <c r="DS7" s="25" t="s">
        <v>99</v>
      </c>
      <c r="DT7" s="25" t="s">
        <v>99</v>
      </c>
      <c r="DU7" s="25" t="s">
        <v>99</v>
      </c>
      <c r="DV7" s="25">
        <v>0</v>
      </c>
      <c r="DW7" s="25">
        <v>0</v>
      </c>
      <c r="DX7" s="25" t="s">
        <v>99</v>
      </c>
      <c r="DY7" s="25" t="s">
        <v>99</v>
      </c>
      <c r="DZ7" s="25" t="s">
        <v>99</v>
      </c>
      <c r="EA7" s="25">
        <v>22.77</v>
      </c>
      <c r="EB7" s="25">
        <v>18.22</v>
      </c>
      <c r="EC7" s="25">
        <v>16.16</v>
      </c>
      <c r="ED7" s="25" t="s">
        <v>99</v>
      </c>
      <c r="EE7" s="25" t="s">
        <v>99</v>
      </c>
      <c r="EF7" s="25" t="s">
        <v>99</v>
      </c>
      <c r="EG7" s="25">
        <v>2.16</v>
      </c>
      <c r="EH7" s="25">
        <v>1.06</v>
      </c>
      <c r="EI7" s="25" t="s">
        <v>99</v>
      </c>
      <c r="EJ7" s="25" t="s">
        <v>99</v>
      </c>
      <c r="EK7" s="25" t="s">
        <v>99</v>
      </c>
      <c r="EL7" s="25">
        <v>0.49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