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C:\Users\277\Desktop\"/>
    </mc:Choice>
  </mc:AlternateContent>
  <xr:revisionPtr revIDLastSave="0" documentId="13_ncr:1_{41E6FC59-06C5-464E-A125-46530E8052C4}" xr6:coauthVersionLast="47" xr6:coauthVersionMax="47" xr10:uidLastSave="{00000000-0000-0000-0000-000000000000}"/>
  <workbookProtection workbookAlgorithmName="SHA-512" workbookHashValue="inGEyFIrC+YR57uk/NunW/0Dben0k1ercJdlq15ekAW5b3STBP5fbZ3BauXOSiOJmGdTSfJSEcmcfYPvqiSYnQ==" workbookSaltValue="rMtpJM5C1HVBTBn0q0Ntcg==" workbookSpinCount="100000" lockStructure="1"/>
  <bookViews>
    <workbookView xWindow="-108" yWindow="-108" windowWidth="23256" windowHeight="12456"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AL10" i="4" s="1"/>
  <c r="U6" i="5"/>
  <c r="BB8" i="4" s="1"/>
  <c r="T6" i="5"/>
  <c r="AT8" i="4" s="1"/>
  <c r="S6" i="5"/>
  <c r="R6" i="5"/>
  <c r="AD10" i="4" s="1"/>
  <c r="Q6" i="5"/>
  <c r="W10" i="4" s="1"/>
  <c r="P6" i="5"/>
  <c r="P10" i="4" s="1"/>
  <c r="O6" i="5"/>
  <c r="N6" i="5"/>
  <c r="B10" i="4" s="1"/>
  <c r="M6" i="5"/>
  <c r="AD8" i="4" s="1"/>
  <c r="L6" i="5"/>
  <c r="W8" i="4" s="1"/>
  <c r="K6" i="5"/>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J85" i="4"/>
  <c r="I85" i="4"/>
  <c r="F85" i="4"/>
  <c r="E85" i="4"/>
  <c r="AT10" i="4"/>
  <c r="I10" i="4"/>
  <c r="AL8" i="4"/>
  <c r="P8" i="4"/>
</calcChain>
</file>

<file path=xl/sharedStrings.xml><?xml version="1.0" encoding="utf-8"?>
<sst xmlns="http://schemas.openxmlformats.org/spreadsheetml/2006/main" count="275" uniqueCount="115">
  <si>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</si>
  <si>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</si>
  <si>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</si>
  <si>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</si>
  <si>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</si>
  <si>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</si>
  <si>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</si>
  <si>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</si>
  <si>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</si>
  <si>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</si>
  <si>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</si>
  <si>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</si>
  <si>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</si>
  <si>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</si>
  <si>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</si>
  <si>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</si>
  <si>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</si>
  <si>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</si>
  <si>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</si>
  <si>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</si>
  <si>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</si>
  <si>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</si>
  <si>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</si>
  <si>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</si>
  <si>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</si>
  <si>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</si>
  <si>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</si>
  <si>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</si>
  <si>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</si>
  <si>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</si>
  <si>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</si>
  <si>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</si>
  <si>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</si>
  <si>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</si>
  <si>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</si>
  <si>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</si>
  <si>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</si>
  <si>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</si>
  <si>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</si>
  <si>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</si>
  <si>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</si>
  <si>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</si>
  <si>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</si>
  <si>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</si>
  <si>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</si>
  <si>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</si>
  <si>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</si>
  <si>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</si>
  <si>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</si>
  <si>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</si>
  <si>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</si>
  <si>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</si>
  <si>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</si>
  <si>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</si>
  <si>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</si>
  <si>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</si>
  <si>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</si>
  <si>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</si>
  <si>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</si>
  <si>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</si>
  <si>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</si>
  <si>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</si>
  <si>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</si>
  <si>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</si>
  <si>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</si>
  <si>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</si>
  <si>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</si>
  <si>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</si>
  <si>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</si>
  <si>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</si>
  <si>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</si>
  <si>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</si>
  <si>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</si>
  <si>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</si>
  <si>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</si>
  <si>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</si>
  <si>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</si>
  <si>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</si>
  <si>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</si>
  <si>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</si>
  <si>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</si>
  <si>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</si>
  <si>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</si>
  <si>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</si>
  <si>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</si>
  <si>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</si>
  <si>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</si>
  <si>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</si>
  <si>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</si>
  <si>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</si>
  <si>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</si>
  <si>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</si>
  <si>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</si>
  <si>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</si>
  <si>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</si>
  <si>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</si>
  <si>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玉川村</t>
  </si>
  <si>
    <t>法適用</t>
  </si>
  <si>
    <t>下水道事業</t>
  </si>
  <si>
    <t>農業集落排水</t>
  </si>
  <si>
    <t>F1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</si>
  <si>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</si>
  <si>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</si>
  <si>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</si>
  <si>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</si>
  <si>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</si>
  <si>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</si>
  <si>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</si>
  <si>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</si>
  <si>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</si>
  <si>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</si>
  <si>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</si>
  <si>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経常収支比率は100％を超え、経費回収率も平均値を上回っているものの、依然として一般会計に依存した経営となっている。
　施設利用率は平均を上回っている一方で、汚水処理原価も平均を上回り、増加傾向にある。経営の健全化を図るためには、料金の見直しを検討する必要がある。
　また、新規地区の設備投資に伴い企業債残高は増加しており、今後も増加が見込まれる。水洗化率は平均値並みであるが、供給地区の拡大により、今後さらなる上昇が期待される。</t>
    <phoneticPr fontId="4"/>
  </si>
  <si>
    <t>　有形固定資産減価償却率は平均値を下回っているものの、供給開始から20年以上が経過した施設も存在することから、今後は計画的に施設および管路の更新工事を進めていく必要がある。</t>
    <phoneticPr fontId="4"/>
  </si>
  <si>
    <t>　新規地区の建設に伴う事業費の増加により、企業債残高の増加が見込まれる。また、既存施設および管路については、老朽化への対応として計画的な更新工事を進める必要がある。
　これらの状況を踏まえ、経営の健全性および持続性を確保するため、現行の料金回収率維持に努めるとともに、事業運営全般における経費の精査・削減を図る必要がある。さらに、将来的な料金改定についても検討を行い、一般会計補助金への依存度を低減した自立的な経営体制の確立を目指していく。</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</si>
</sst>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54E3-480E-A0C9-026D789167E3}"/>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0.03</c:v>
                </c:pt>
                <c:pt idx="3">
                  <c:v>0.03</c:v>
                </c:pt>
                <c:pt idx="4">
                  <c:v>0.02</c:v>
                </c:pt>
              </c:numCache>
            </c:numRef>
          </c:val>
          <c:smooth val="0"/>
          <c:extLst>
            <c:ext xmlns:c16="http://schemas.microsoft.com/office/drawing/2014/chart" uri="{C3380CC4-5D6E-409C-BE32-E72D297353CC}">
              <c16:uniqueId val="{00000001-54E3-480E-A0C9-026D789167E3}"/>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59.27</c:v>
                </c:pt>
                <c:pt idx="3">
                  <c:v>59.27</c:v>
                </c:pt>
                <c:pt idx="4">
                  <c:v>59.27</c:v>
                </c:pt>
              </c:numCache>
            </c:numRef>
          </c:val>
          <c:extLst>
            <c:ext xmlns:c16="http://schemas.microsoft.com/office/drawing/2014/chart" uri="{C3380CC4-5D6E-409C-BE32-E72D297353CC}">
              <c16:uniqueId val="{00000000-BDF4-4011-85F0-CFC196C644AE}"/>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52.35</c:v>
                </c:pt>
                <c:pt idx="3">
                  <c:v>46.25</c:v>
                </c:pt>
                <c:pt idx="4">
                  <c:v>52.34</c:v>
                </c:pt>
              </c:numCache>
            </c:numRef>
          </c:val>
          <c:smooth val="0"/>
          <c:extLst>
            <c:ext xmlns:c16="http://schemas.microsoft.com/office/drawing/2014/chart" uri="{C3380CC4-5D6E-409C-BE32-E72D297353CC}">
              <c16:uniqueId val="{00000001-BDF4-4011-85F0-CFC196C644AE}"/>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84.76</c:v>
                </c:pt>
                <c:pt idx="3">
                  <c:v>85.45</c:v>
                </c:pt>
                <c:pt idx="4">
                  <c:v>86.79</c:v>
                </c:pt>
              </c:numCache>
            </c:numRef>
          </c:val>
          <c:extLst>
            <c:ext xmlns:c16="http://schemas.microsoft.com/office/drawing/2014/chart" uri="{C3380CC4-5D6E-409C-BE32-E72D297353CC}">
              <c16:uniqueId val="{00000000-CCCA-4DF6-AD76-772E3D927AA4}"/>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84.39</c:v>
                </c:pt>
                <c:pt idx="3">
                  <c:v>83.96</c:v>
                </c:pt>
                <c:pt idx="4">
                  <c:v>90.05</c:v>
                </c:pt>
              </c:numCache>
            </c:numRef>
          </c:val>
          <c:smooth val="0"/>
          <c:extLst>
            <c:ext xmlns:c16="http://schemas.microsoft.com/office/drawing/2014/chart" uri="{C3380CC4-5D6E-409C-BE32-E72D297353CC}">
              <c16:uniqueId val="{00000001-CCCA-4DF6-AD76-772E3D927AA4}"/>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105.95</c:v>
                </c:pt>
                <c:pt idx="3">
                  <c:v>116.09</c:v>
                </c:pt>
                <c:pt idx="4">
                  <c:v>112.01</c:v>
                </c:pt>
              </c:numCache>
            </c:numRef>
          </c:val>
          <c:extLst>
            <c:ext xmlns:c16="http://schemas.microsoft.com/office/drawing/2014/chart" uri="{C3380CC4-5D6E-409C-BE32-E72D297353CC}">
              <c16:uniqueId val="{00000000-337A-490F-A0C7-35512A0E4333}"/>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105.5</c:v>
                </c:pt>
                <c:pt idx="3">
                  <c:v>106.35</c:v>
                </c:pt>
                <c:pt idx="4">
                  <c:v>103.04</c:v>
                </c:pt>
              </c:numCache>
            </c:numRef>
          </c:val>
          <c:smooth val="0"/>
          <c:extLst>
            <c:ext xmlns:c16="http://schemas.microsoft.com/office/drawing/2014/chart" uri="{C3380CC4-5D6E-409C-BE32-E72D297353CC}">
              <c16:uniqueId val="{00000001-337A-490F-A0C7-35512A0E4333}"/>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3.59</c:v>
                </c:pt>
                <c:pt idx="3">
                  <c:v>7.18</c:v>
                </c:pt>
                <c:pt idx="4">
                  <c:v>5.94</c:v>
                </c:pt>
              </c:numCache>
            </c:numRef>
          </c:val>
          <c:extLst>
            <c:ext xmlns:c16="http://schemas.microsoft.com/office/drawing/2014/chart" uri="{C3380CC4-5D6E-409C-BE32-E72D297353CC}">
              <c16:uniqueId val="{00000000-D078-4080-8225-3D1DB0273F14}"/>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25.19</c:v>
                </c:pt>
                <c:pt idx="3">
                  <c:v>25.46</c:v>
                </c:pt>
                <c:pt idx="4">
                  <c:v>30.49</c:v>
                </c:pt>
              </c:numCache>
            </c:numRef>
          </c:val>
          <c:smooth val="0"/>
          <c:extLst>
            <c:ext xmlns:c16="http://schemas.microsoft.com/office/drawing/2014/chart" uri="{C3380CC4-5D6E-409C-BE32-E72D297353CC}">
              <c16:uniqueId val="{00000001-D078-4080-8225-3D1DB0273F14}"/>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88B5-43A3-BDFE-DF4AEBF789DA}"/>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formatCode="#,##0.00;&quot;△&quot;#,##0.00">
                  <c:v>0</c:v>
                </c:pt>
                <c:pt idx="3">
                  <c:v>0.19</c:v>
                </c:pt>
                <c:pt idx="4">
                  <c:v>0.05</c:v>
                </c:pt>
              </c:numCache>
            </c:numRef>
          </c:val>
          <c:smooth val="0"/>
          <c:extLst>
            <c:ext xmlns:c16="http://schemas.microsoft.com/office/drawing/2014/chart" uri="{C3380CC4-5D6E-409C-BE32-E72D297353CC}">
              <c16:uniqueId val="{00000001-88B5-43A3-BDFE-DF4AEBF789DA}"/>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DA83-4D9D-833B-239B5186EE99}"/>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145.43</c:v>
                </c:pt>
                <c:pt idx="3">
                  <c:v>129.88999999999999</c:v>
                </c:pt>
                <c:pt idx="4">
                  <c:v>100.31</c:v>
                </c:pt>
              </c:numCache>
            </c:numRef>
          </c:val>
          <c:smooth val="0"/>
          <c:extLst>
            <c:ext xmlns:c16="http://schemas.microsoft.com/office/drawing/2014/chart" uri="{C3380CC4-5D6E-409C-BE32-E72D297353CC}">
              <c16:uniqueId val="{00000001-DA83-4D9D-833B-239B5186EE99}"/>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345.46</c:v>
                </c:pt>
                <c:pt idx="3">
                  <c:v>115.58</c:v>
                </c:pt>
                <c:pt idx="4">
                  <c:v>200.33</c:v>
                </c:pt>
              </c:numCache>
            </c:numRef>
          </c:val>
          <c:extLst>
            <c:ext xmlns:c16="http://schemas.microsoft.com/office/drawing/2014/chart" uri="{C3380CC4-5D6E-409C-BE32-E72D297353CC}">
              <c16:uniqueId val="{00000000-0ACB-4425-A7C8-3AE06A35143D}"/>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38.4</c:v>
                </c:pt>
                <c:pt idx="3">
                  <c:v>44.04</c:v>
                </c:pt>
                <c:pt idx="4">
                  <c:v>41.03</c:v>
                </c:pt>
              </c:numCache>
            </c:numRef>
          </c:val>
          <c:smooth val="0"/>
          <c:extLst>
            <c:ext xmlns:c16="http://schemas.microsoft.com/office/drawing/2014/chart" uri="{C3380CC4-5D6E-409C-BE32-E72D297353CC}">
              <c16:uniqueId val="{00000001-0ACB-4425-A7C8-3AE06A35143D}"/>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2850.89</c:v>
                </c:pt>
                <c:pt idx="3">
                  <c:v>3654.36</c:v>
                </c:pt>
                <c:pt idx="4">
                  <c:v>4023.08</c:v>
                </c:pt>
              </c:numCache>
            </c:numRef>
          </c:val>
          <c:extLst>
            <c:ext xmlns:c16="http://schemas.microsoft.com/office/drawing/2014/chart" uri="{C3380CC4-5D6E-409C-BE32-E72D297353CC}">
              <c16:uniqueId val="{00000000-3F67-4F11-A6E9-6C5501243712}"/>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900.82</c:v>
                </c:pt>
                <c:pt idx="3">
                  <c:v>839.21</c:v>
                </c:pt>
                <c:pt idx="4">
                  <c:v>796.8</c:v>
                </c:pt>
              </c:numCache>
            </c:numRef>
          </c:val>
          <c:smooth val="0"/>
          <c:extLst>
            <c:ext xmlns:c16="http://schemas.microsoft.com/office/drawing/2014/chart" uri="{C3380CC4-5D6E-409C-BE32-E72D297353CC}">
              <c16:uniqueId val="{00000001-3F67-4F11-A6E9-6C5501243712}"/>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72.34</c:v>
                </c:pt>
                <c:pt idx="3">
                  <c:v>84.82</c:v>
                </c:pt>
                <c:pt idx="4">
                  <c:v>73.84</c:v>
                </c:pt>
              </c:numCache>
            </c:numRef>
          </c:val>
          <c:extLst>
            <c:ext xmlns:c16="http://schemas.microsoft.com/office/drawing/2014/chart" uri="{C3380CC4-5D6E-409C-BE32-E72D297353CC}">
              <c16:uniqueId val="{00000000-EF52-4104-990A-374C58667517}"/>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52.94</c:v>
                </c:pt>
                <c:pt idx="3">
                  <c:v>52.05</c:v>
                </c:pt>
                <c:pt idx="4">
                  <c:v>58.41</c:v>
                </c:pt>
              </c:numCache>
            </c:numRef>
          </c:val>
          <c:smooth val="0"/>
          <c:extLst>
            <c:ext xmlns:c16="http://schemas.microsoft.com/office/drawing/2014/chart" uri="{C3380CC4-5D6E-409C-BE32-E72D297353CC}">
              <c16:uniqueId val="{00000001-EF52-4104-990A-374C58667517}"/>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254.34</c:v>
                </c:pt>
                <c:pt idx="3">
                  <c:v>222.3</c:v>
                </c:pt>
                <c:pt idx="4">
                  <c:v>260.92</c:v>
                </c:pt>
              </c:numCache>
            </c:numRef>
          </c:val>
          <c:extLst>
            <c:ext xmlns:c16="http://schemas.microsoft.com/office/drawing/2014/chart" uri="{C3380CC4-5D6E-409C-BE32-E72D297353CC}">
              <c16:uniqueId val="{00000000-0DDC-4EA9-BFEE-C47FCE6E0FA3}"/>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303.27999999999997</c:v>
                </c:pt>
                <c:pt idx="3">
                  <c:v>301.86</c:v>
                </c:pt>
                <c:pt idx="4">
                  <c:v>267.33999999999997</c:v>
                </c:pt>
              </c:numCache>
            </c:numRef>
          </c:val>
          <c:smooth val="0"/>
          <c:extLst>
            <c:ext xmlns:c16="http://schemas.microsoft.com/office/drawing/2014/chart" uri="{C3380CC4-5D6E-409C-BE32-E72D297353CC}">
              <c16:uniqueId val="{00000001-0DDC-4EA9-BFEE-C47FCE6E0FA3}"/>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【102.74】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【798.10】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【286.33】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W1" zoomScaleNormal="100" workbookViewId="0">
      <selection activeCell="BL66" sqref="BL66:BZ82"/>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福島県　玉川村</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4" t="str">
        <f>データ!I6</f>
        <v>法適用</v>
      </c>
      <c r="C8" s="34"/>
      <c r="D8" s="34"/>
      <c r="E8" s="34"/>
      <c r="F8" s="34"/>
      <c r="G8" s="34"/>
      <c r="H8" s="34"/>
      <c r="I8" s="34" t="str">
        <f>データ!J6</f>
        <v>下水道事業</v>
      </c>
      <c r="J8" s="34"/>
      <c r="K8" s="34"/>
      <c r="L8" s="34"/>
      <c r="M8" s="34"/>
      <c r="N8" s="34"/>
      <c r="O8" s="34"/>
      <c r="P8" s="34" t="str">
        <f>データ!K6</f>
        <v>農業集落排水</v>
      </c>
      <c r="Q8" s="34"/>
      <c r="R8" s="34"/>
      <c r="S8" s="34"/>
      <c r="T8" s="34"/>
      <c r="U8" s="34"/>
      <c r="V8" s="34"/>
      <c r="W8" s="34" t="str">
        <f>データ!L6</f>
        <v>F1</v>
      </c>
      <c r="X8" s="34"/>
      <c r="Y8" s="34"/>
      <c r="Z8" s="34"/>
      <c r="AA8" s="34"/>
      <c r="AB8" s="34"/>
      <c r="AC8" s="34"/>
      <c r="AD8" s="35" t="str">
        <f>データ!$M$6</f>
        <v>非設置</v>
      </c>
      <c r="AE8" s="35"/>
      <c r="AF8" s="35"/>
      <c r="AG8" s="35"/>
      <c r="AH8" s="35"/>
      <c r="AI8" s="35"/>
      <c r="AJ8" s="35"/>
      <c r="AK8" s="3"/>
      <c r="AL8" s="36">
        <f>データ!S6</f>
        <v>6050</v>
      </c>
      <c r="AM8" s="36"/>
      <c r="AN8" s="36"/>
      <c r="AO8" s="36"/>
      <c r="AP8" s="36"/>
      <c r="AQ8" s="36"/>
      <c r="AR8" s="36"/>
      <c r="AS8" s="36"/>
      <c r="AT8" s="37">
        <f>データ!T6</f>
        <v>46.67</v>
      </c>
      <c r="AU8" s="37"/>
      <c r="AV8" s="37"/>
      <c r="AW8" s="37"/>
      <c r="AX8" s="37"/>
      <c r="AY8" s="37"/>
      <c r="AZ8" s="37"/>
      <c r="BA8" s="37"/>
      <c r="BB8" s="37">
        <f>データ!U6</f>
        <v>129.63</v>
      </c>
      <c r="BC8" s="37"/>
      <c r="BD8" s="37"/>
      <c r="BE8" s="37"/>
      <c r="BF8" s="37"/>
      <c r="BG8" s="37"/>
      <c r="BH8" s="37"/>
      <c r="BI8" s="37"/>
      <c r="BJ8" s="3"/>
      <c r="BK8" s="3"/>
      <c r="BL8" s="38" t="s">
        <v>10</v>
      </c>
      <c r="BM8" s="39"/>
      <c r="BN8" s="40" t="s">
        <v>11</v>
      </c>
      <c r="BO8" s="40"/>
      <c r="BP8" s="40"/>
      <c r="BQ8" s="40"/>
      <c r="BR8" s="40"/>
      <c r="BS8" s="40"/>
      <c r="BT8" s="40"/>
      <c r="BU8" s="40"/>
      <c r="BV8" s="40"/>
      <c r="BW8" s="40"/>
      <c r="BX8" s="40"/>
      <c r="BY8" s="41"/>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7" t="str">
        <f>データ!N6</f>
        <v>-</v>
      </c>
      <c r="C10" s="37"/>
      <c r="D10" s="37"/>
      <c r="E10" s="37"/>
      <c r="F10" s="37"/>
      <c r="G10" s="37"/>
      <c r="H10" s="37"/>
      <c r="I10" s="37">
        <f>データ!O6</f>
        <v>65.56</v>
      </c>
      <c r="J10" s="37"/>
      <c r="K10" s="37"/>
      <c r="L10" s="37"/>
      <c r="M10" s="37"/>
      <c r="N10" s="37"/>
      <c r="O10" s="37"/>
      <c r="P10" s="37">
        <f>データ!P6</f>
        <v>42.88</v>
      </c>
      <c r="Q10" s="37"/>
      <c r="R10" s="37"/>
      <c r="S10" s="37"/>
      <c r="T10" s="37"/>
      <c r="U10" s="37"/>
      <c r="V10" s="37"/>
      <c r="W10" s="37">
        <f>データ!Q6</f>
        <v>100</v>
      </c>
      <c r="X10" s="37"/>
      <c r="Y10" s="37"/>
      <c r="Z10" s="37"/>
      <c r="AA10" s="37"/>
      <c r="AB10" s="37"/>
      <c r="AC10" s="37"/>
      <c r="AD10" s="36">
        <f>データ!R6</f>
        <v>4188</v>
      </c>
      <c r="AE10" s="36"/>
      <c r="AF10" s="36"/>
      <c r="AG10" s="36"/>
      <c r="AH10" s="36"/>
      <c r="AI10" s="36"/>
      <c r="AJ10" s="36"/>
      <c r="AK10" s="2"/>
      <c r="AL10" s="36">
        <f>データ!V6</f>
        <v>2558</v>
      </c>
      <c r="AM10" s="36"/>
      <c r="AN10" s="36"/>
      <c r="AO10" s="36"/>
      <c r="AP10" s="36"/>
      <c r="AQ10" s="36"/>
      <c r="AR10" s="36"/>
      <c r="AS10" s="36"/>
      <c r="AT10" s="37">
        <f>データ!W6</f>
        <v>1.69</v>
      </c>
      <c r="AU10" s="37"/>
      <c r="AV10" s="37"/>
      <c r="AW10" s="37"/>
      <c r="AX10" s="37"/>
      <c r="AY10" s="37"/>
      <c r="AZ10" s="37"/>
      <c r="BA10" s="37"/>
      <c r="BB10" s="37">
        <f>データ!X6</f>
        <v>1513.61</v>
      </c>
      <c r="BC10" s="37"/>
      <c r="BD10" s="37"/>
      <c r="BE10" s="37"/>
      <c r="BF10" s="37"/>
      <c r="BG10" s="37"/>
      <c r="BH10" s="37"/>
      <c r="BI10" s="37"/>
      <c r="BJ10" s="2"/>
      <c r="BK10" s="2"/>
      <c r="BL10" s="52" t="s">
        <v>22</v>
      </c>
      <c r="BM10" s="53"/>
      <c r="BN10" s="54" t="s">
        <v>23</v>
      </c>
      <c r="BO10" s="54"/>
      <c r="BP10" s="54"/>
      <c r="BQ10" s="54"/>
      <c r="BR10" s="54"/>
      <c r="BS10" s="54"/>
      <c r="BT10" s="54"/>
      <c r="BU10" s="54"/>
      <c r="BV10" s="54"/>
      <c r="BW10" s="54"/>
      <c r="BX10" s="54"/>
      <c r="BY10" s="5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2">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2">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112</v>
      </c>
      <c r="BM16" s="65"/>
      <c r="BN16" s="65"/>
      <c r="BO16" s="65"/>
      <c r="BP16" s="65"/>
      <c r="BQ16" s="65"/>
      <c r="BR16" s="65"/>
      <c r="BS16" s="65"/>
      <c r="BT16" s="65"/>
      <c r="BU16" s="65"/>
      <c r="BV16" s="65"/>
      <c r="BW16" s="65"/>
      <c r="BX16" s="65"/>
      <c r="BY16" s="65"/>
      <c r="BZ16" s="66"/>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113</v>
      </c>
      <c r="BM47" s="65"/>
      <c r="BN47" s="65"/>
      <c r="BO47" s="65"/>
      <c r="BP47" s="65"/>
      <c r="BQ47" s="65"/>
      <c r="BR47" s="65"/>
      <c r="BS47" s="65"/>
      <c r="BT47" s="65"/>
      <c r="BU47" s="65"/>
      <c r="BV47" s="65"/>
      <c r="BW47" s="65"/>
      <c r="BX47" s="65"/>
      <c r="BY47" s="65"/>
      <c r="BZ47" s="66"/>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2">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2">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114</v>
      </c>
      <c r="BM66" s="65"/>
      <c r="BN66" s="65"/>
      <c r="BO66" s="65"/>
      <c r="BP66" s="65"/>
      <c r="BQ66" s="65"/>
      <c r="BR66" s="65"/>
      <c r="BS66" s="65"/>
      <c r="BT66" s="65"/>
      <c r="BU66" s="65"/>
      <c r="BV66" s="65"/>
      <c r="BW66" s="65"/>
      <c r="BX66" s="65"/>
      <c r="BY66" s="65"/>
      <c r="BZ66" s="66"/>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2">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【104.30】</v>
      </c>
      <c r="F85" s="12" t="str">
        <f>データ!AT6</f>
        <v>【102.74】</v>
      </c>
      <c r="G85" s="12" t="str">
        <f>データ!BE6</f>
        <v>【47.19】</v>
      </c>
      <c r="H85" s="12" t="str">
        <f>データ!BP6</f>
        <v>【798.10】</v>
      </c>
      <c r="I85" s="12" t="str">
        <f>データ!CA6</f>
        <v>【54.51】</v>
      </c>
      <c r="J85" s="12" t="str">
        <f>データ!CL6</f>
        <v>【286.33】</v>
      </c>
      <c r="K85" s="12" t="str">
        <f>データ!CW6</f>
        <v>【49.92】</v>
      </c>
      <c r="L85" s="12" t="str">
        <f>データ!DH6</f>
        <v>【87.80】</v>
      </c>
      <c r="M85" s="12" t="str">
        <f>データ!DS6</f>
        <v>【28.46】</v>
      </c>
      <c r="N85" s="12" t="str">
        <f>データ!ED6</f>
        <v>【0.03】</v>
      </c>
      <c r="O85" s="12" t="str">
        <f>データ!EO6</f>
        <v>【0.02】</v>
      </c>
    </row>
  </sheetData>
  <sheetProtection algorithmName="SHA-512" hashValue="QaEqz9Z1BuOfJdNhuZyBAkzBSqJwaeDjpPKpVmF227GNn5z61SsLckJkDYhXBDFRBy7DaKLf4KQWCwa8DuUtfg==" saltValue="iN9JAjPXU+atFjUciTyiSg=="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75027</v>
      </c>
      <c r="D6" s="19">
        <f t="shared" si="3"/>
        <v>46</v>
      </c>
      <c r="E6" s="19">
        <f t="shared" si="3"/>
        <v>17</v>
      </c>
      <c r="F6" s="19">
        <f t="shared" si="3"/>
        <v>5</v>
      </c>
      <c r="G6" s="19">
        <f t="shared" si="3"/>
        <v>0</v>
      </c>
      <c r="H6" s="19" t="str">
        <f t="shared" si="3"/>
        <v>福島県　玉川村</v>
      </c>
      <c r="I6" s="19" t="str">
        <f t="shared" si="3"/>
        <v>法適用</v>
      </c>
      <c r="J6" s="19" t="str">
        <f t="shared" si="3"/>
        <v>下水道事業</v>
      </c>
      <c r="K6" s="19" t="str">
        <f t="shared" si="3"/>
        <v>農業集落排水</v>
      </c>
      <c r="L6" s="19" t="str">
        <f t="shared" si="3"/>
        <v>F1</v>
      </c>
      <c r="M6" s="19" t="str">
        <f t="shared" si="3"/>
        <v>非設置</v>
      </c>
      <c r="N6" s="20" t="str">
        <f t="shared" si="3"/>
        <v>-</v>
      </c>
      <c r="O6" s="20">
        <f t="shared" si="3"/>
        <v>65.56</v>
      </c>
      <c r="P6" s="20">
        <f t="shared" si="3"/>
        <v>42.88</v>
      </c>
      <c r="Q6" s="20">
        <f t="shared" si="3"/>
        <v>100</v>
      </c>
      <c r="R6" s="20">
        <f t="shared" si="3"/>
        <v>4188</v>
      </c>
      <c r="S6" s="20">
        <f t="shared" si="3"/>
        <v>6050</v>
      </c>
      <c r="T6" s="20">
        <f t="shared" si="3"/>
        <v>46.67</v>
      </c>
      <c r="U6" s="20">
        <f t="shared" si="3"/>
        <v>129.63</v>
      </c>
      <c r="V6" s="20">
        <f t="shared" si="3"/>
        <v>2558</v>
      </c>
      <c r="W6" s="20">
        <f t="shared" si="3"/>
        <v>1.69</v>
      </c>
      <c r="X6" s="20">
        <f t="shared" si="3"/>
        <v>1513.61</v>
      </c>
      <c r="Y6" s="21" t="str">
        <f>IF(Y7="",NA(),Y7)</f>
        <v>-</v>
      </c>
      <c r="Z6" s="21" t="str">
        <f t="shared" ref="Z6:AH6" si="4">IF(Z7="",NA(),Z7)</f>
        <v>-</v>
      </c>
      <c r="AA6" s="21">
        <f t="shared" si="4"/>
        <v>105.95</v>
      </c>
      <c r="AB6" s="21">
        <f t="shared" si="4"/>
        <v>116.09</v>
      </c>
      <c r="AC6" s="21">
        <f t="shared" si="4"/>
        <v>112.01</v>
      </c>
      <c r="AD6" s="21" t="str">
        <f t="shared" si="4"/>
        <v>-</v>
      </c>
      <c r="AE6" s="21" t="str">
        <f t="shared" si="4"/>
        <v>-</v>
      </c>
      <c r="AF6" s="21">
        <f t="shared" si="4"/>
        <v>105.5</v>
      </c>
      <c r="AG6" s="21">
        <f t="shared" si="4"/>
        <v>106.35</v>
      </c>
      <c r="AH6" s="21">
        <f t="shared" si="4"/>
        <v>103.04</v>
      </c>
      <c r="AI6" s="20" t="str">
        <f>IF(AI7="","",IF(AI7="-","【-】","【"&amp;SUBSTITUTE(TEXT(AI7,"#,##0.00"),"-","△")&amp;"】"))</f>
        <v>【104.30】</v>
      </c>
      <c r="AJ6" s="21" t="str">
        <f>IF(AJ7="",NA(),AJ7)</f>
        <v>-</v>
      </c>
      <c r="AK6" s="21" t="str">
        <f t="shared" ref="AK6:AS6" si="5">IF(AK7="",NA(),AK7)</f>
        <v>-</v>
      </c>
      <c r="AL6" s="20">
        <f t="shared" si="5"/>
        <v>0</v>
      </c>
      <c r="AM6" s="20">
        <f t="shared" si="5"/>
        <v>0</v>
      </c>
      <c r="AN6" s="20">
        <f t="shared" si="5"/>
        <v>0</v>
      </c>
      <c r="AO6" s="21" t="str">
        <f t="shared" si="5"/>
        <v>-</v>
      </c>
      <c r="AP6" s="21" t="str">
        <f t="shared" si="5"/>
        <v>-</v>
      </c>
      <c r="AQ6" s="21">
        <f t="shared" si="5"/>
        <v>145.43</v>
      </c>
      <c r="AR6" s="21">
        <f t="shared" si="5"/>
        <v>129.88999999999999</v>
      </c>
      <c r="AS6" s="21">
        <f t="shared" si="5"/>
        <v>100.31</v>
      </c>
      <c r="AT6" s="20" t="str">
        <f>IF(AT7="","",IF(AT7="-","【-】","【"&amp;SUBSTITUTE(TEXT(AT7,"#,##0.00"),"-","△")&amp;"】"))</f>
        <v>【102.74】</v>
      </c>
      <c r="AU6" s="21" t="str">
        <f>IF(AU7="",NA(),AU7)</f>
        <v>-</v>
      </c>
      <c r="AV6" s="21" t="str">
        <f t="shared" ref="AV6:BD6" si="6">IF(AV7="",NA(),AV7)</f>
        <v>-</v>
      </c>
      <c r="AW6" s="21">
        <f t="shared" si="6"/>
        <v>345.46</v>
      </c>
      <c r="AX6" s="21">
        <f t="shared" si="6"/>
        <v>115.58</v>
      </c>
      <c r="AY6" s="21">
        <f t="shared" si="6"/>
        <v>200.33</v>
      </c>
      <c r="AZ6" s="21" t="str">
        <f t="shared" si="6"/>
        <v>-</v>
      </c>
      <c r="BA6" s="21" t="str">
        <f t="shared" si="6"/>
        <v>-</v>
      </c>
      <c r="BB6" s="21">
        <f t="shared" si="6"/>
        <v>38.4</v>
      </c>
      <c r="BC6" s="21">
        <f t="shared" si="6"/>
        <v>44.04</v>
      </c>
      <c r="BD6" s="21">
        <f t="shared" si="6"/>
        <v>41.03</v>
      </c>
      <c r="BE6" s="20" t="str">
        <f>IF(BE7="","",IF(BE7="-","【-】","【"&amp;SUBSTITUTE(TEXT(BE7,"#,##0.00"),"-","△")&amp;"】"))</f>
        <v>【47.19】</v>
      </c>
      <c r="BF6" s="21" t="str">
        <f>IF(BF7="",NA(),BF7)</f>
        <v>-</v>
      </c>
      <c r="BG6" s="21" t="str">
        <f t="shared" ref="BG6:BO6" si="7">IF(BG7="",NA(),BG7)</f>
        <v>-</v>
      </c>
      <c r="BH6" s="21">
        <f t="shared" si="7"/>
        <v>2850.89</v>
      </c>
      <c r="BI6" s="21">
        <f t="shared" si="7"/>
        <v>3654.36</v>
      </c>
      <c r="BJ6" s="21">
        <f t="shared" si="7"/>
        <v>4023.08</v>
      </c>
      <c r="BK6" s="21" t="str">
        <f t="shared" si="7"/>
        <v>-</v>
      </c>
      <c r="BL6" s="21" t="str">
        <f t="shared" si="7"/>
        <v>-</v>
      </c>
      <c r="BM6" s="21">
        <f t="shared" si="7"/>
        <v>900.82</v>
      </c>
      <c r="BN6" s="21">
        <f t="shared" si="7"/>
        <v>839.21</v>
      </c>
      <c r="BO6" s="21">
        <f t="shared" si="7"/>
        <v>796.8</v>
      </c>
      <c r="BP6" s="20" t="str">
        <f>IF(BP7="","",IF(BP7="-","【-】","【"&amp;SUBSTITUTE(TEXT(BP7,"#,##0.00"),"-","△")&amp;"】"))</f>
        <v>【798.10】</v>
      </c>
      <c r="BQ6" s="21" t="str">
        <f>IF(BQ7="",NA(),BQ7)</f>
        <v>-</v>
      </c>
      <c r="BR6" s="21" t="str">
        <f t="shared" ref="BR6:BZ6" si="8">IF(BR7="",NA(),BR7)</f>
        <v>-</v>
      </c>
      <c r="BS6" s="21">
        <f t="shared" si="8"/>
        <v>72.34</v>
      </c>
      <c r="BT6" s="21">
        <f t="shared" si="8"/>
        <v>84.82</v>
      </c>
      <c r="BU6" s="21">
        <f t="shared" si="8"/>
        <v>73.84</v>
      </c>
      <c r="BV6" s="21" t="str">
        <f t="shared" si="8"/>
        <v>-</v>
      </c>
      <c r="BW6" s="21" t="str">
        <f t="shared" si="8"/>
        <v>-</v>
      </c>
      <c r="BX6" s="21">
        <f t="shared" si="8"/>
        <v>52.94</v>
      </c>
      <c r="BY6" s="21">
        <f t="shared" si="8"/>
        <v>52.05</v>
      </c>
      <c r="BZ6" s="21">
        <f t="shared" si="8"/>
        <v>58.41</v>
      </c>
      <c r="CA6" s="20" t="str">
        <f>IF(CA7="","",IF(CA7="-","【-】","【"&amp;SUBSTITUTE(TEXT(CA7,"#,##0.00"),"-","△")&amp;"】"))</f>
        <v>【54.51】</v>
      </c>
      <c r="CB6" s="21" t="str">
        <f>IF(CB7="",NA(),CB7)</f>
        <v>-</v>
      </c>
      <c r="CC6" s="21" t="str">
        <f t="shared" ref="CC6:CK6" si="9">IF(CC7="",NA(),CC7)</f>
        <v>-</v>
      </c>
      <c r="CD6" s="21">
        <f t="shared" si="9"/>
        <v>254.34</v>
      </c>
      <c r="CE6" s="21">
        <f t="shared" si="9"/>
        <v>222.3</v>
      </c>
      <c r="CF6" s="21">
        <f t="shared" si="9"/>
        <v>260.92</v>
      </c>
      <c r="CG6" s="21" t="str">
        <f t="shared" si="9"/>
        <v>-</v>
      </c>
      <c r="CH6" s="21" t="str">
        <f t="shared" si="9"/>
        <v>-</v>
      </c>
      <c r="CI6" s="21">
        <f t="shared" si="9"/>
        <v>303.27999999999997</v>
      </c>
      <c r="CJ6" s="21">
        <f t="shared" si="9"/>
        <v>301.86</v>
      </c>
      <c r="CK6" s="21">
        <f t="shared" si="9"/>
        <v>267.33999999999997</v>
      </c>
      <c r="CL6" s="20" t="str">
        <f>IF(CL7="","",IF(CL7="-","【-】","【"&amp;SUBSTITUTE(TEXT(CL7,"#,##0.00"),"-","△")&amp;"】"))</f>
        <v>【286.33】</v>
      </c>
      <c r="CM6" s="21" t="str">
        <f>IF(CM7="",NA(),CM7)</f>
        <v>-</v>
      </c>
      <c r="CN6" s="21" t="str">
        <f t="shared" ref="CN6:CV6" si="10">IF(CN7="",NA(),CN7)</f>
        <v>-</v>
      </c>
      <c r="CO6" s="21">
        <f t="shared" si="10"/>
        <v>59.27</v>
      </c>
      <c r="CP6" s="21">
        <f t="shared" si="10"/>
        <v>59.27</v>
      </c>
      <c r="CQ6" s="21">
        <f t="shared" si="10"/>
        <v>59.27</v>
      </c>
      <c r="CR6" s="21" t="str">
        <f t="shared" si="10"/>
        <v>-</v>
      </c>
      <c r="CS6" s="21" t="str">
        <f t="shared" si="10"/>
        <v>-</v>
      </c>
      <c r="CT6" s="21">
        <f t="shared" si="10"/>
        <v>52.35</v>
      </c>
      <c r="CU6" s="21">
        <f t="shared" si="10"/>
        <v>46.25</v>
      </c>
      <c r="CV6" s="21">
        <f t="shared" si="10"/>
        <v>52.34</v>
      </c>
      <c r="CW6" s="20" t="str">
        <f>IF(CW7="","",IF(CW7="-","【-】","【"&amp;SUBSTITUTE(TEXT(CW7,"#,##0.00"),"-","△")&amp;"】"))</f>
        <v>【49.92】</v>
      </c>
      <c r="CX6" s="21" t="str">
        <f>IF(CX7="",NA(),CX7)</f>
        <v>-</v>
      </c>
      <c r="CY6" s="21" t="str">
        <f t="shared" ref="CY6:DG6" si="11">IF(CY7="",NA(),CY7)</f>
        <v>-</v>
      </c>
      <c r="CZ6" s="21">
        <f t="shared" si="11"/>
        <v>84.76</v>
      </c>
      <c r="DA6" s="21">
        <f t="shared" si="11"/>
        <v>85.45</v>
      </c>
      <c r="DB6" s="21">
        <f t="shared" si="11"/>
        <v>86.79</v>
      </c>
      <c r="DC6" s="21" t="str">
        <f t="shared" si="11"/>
        <v>-</v>
      </c>
      <c r="DD6" s="21" t="str">
        <f t="shared" si="11"/>
        <v>-</v>
      </c>
      <c r="DE6" s="21">
        <f t="shared" si="11"/>
        <v>84.39</v>
      </c>
      <c r="DF6" s="21">
        <f t="shared" si="11"/>
        <v>83.96</v>
      </c>
      <c r="DG6" s="21">
        <f t="shared" si="11"/>
        <v>90.05</v>
      </c>
      <c r="DH6" s="20" t="str">
        <f>IF(DH7="","",IF(DH7="-","【-】","【"&amp;SUBSTITUTE(TEXT(DH7,"#,##0.00"),"-","△")&amp;"】"))</f>
        <v>【87.80】</v>
      </c>
      <c r="DI6" s="21" t="str">
        <f>IF(DI7="",NA(),DI7)</f>
        <v>-</v>
      </c>
      <c r="DJ6" s="21" t="str">
        <f t="shared" ref="DJ6:DR6" si="12">IF(DJ7="",NA(),DJ7)</f>
        <v>-</v>
      </c>
      <c r="DK6" s="21">
        <f t="shared" si="12"/>
        <v>3.59</v>
      </c>
      <c r="DL6" s="21">
        <f t="shared" si="12"/>
        <v>7.18</v>
      </c>
      <c r="DM6" s="21">
        <f t="shared" si="12"/>
        <v>5.94</v>
      </c>
      <c r="DN6" s="21" t="str">
        <f t="shared" si="12"/>
        <v>-</v>
      </c>
      <c r="DO6" s="21" t="str">
        <f t="shared" si="12"/>
        <v>-</v>
      </c>
      <c r="DP6" s="21">
        <f t="shared" si="12"/>
        <v>25.19</v>
      </c>
      <c r="DQ6" s="21">
        <f t="shared" si="12"/>
        <v>25.46</v>
      </c>
      <c r="DR6" s="21">
        <f t="shared" si="12"/>
        <v>30.49</v>
      </c>
      <c r="DS6" s="20" t="str">
        <f>IF(DS7="","",IF(DS7="-","【-】","【"&amp;SUBSTITUTE(TEXT(DS7,"#,##0.00"),"-","△")&amp;"】"))</f>
        <v>【28.46】</v>
      </c>
      <c r="DT6" s="21" t="str">
        <f>IF(DT7="",NA(),DT7)</f>
        <v>-</v>
      </c>
      <c r="DU6" s="21" t="str">
        <f t="shared" ref="DU6:EC6" si="13">IF(DU7="",NA(),DU7)</f>
        <v>-</v>
      </c>
      <c r="DV6" s="20">
        <f t="shared" si="13"/>
        <v>0</v>
      </c>
      <c r="DW6" s="20">
        <f t="shared" si="13"/>
        <v>0</v>
      </c>
      <c r="DX6" s="20">
        <f t="shared" si="13"/>
        <v>0</v>
      </c>
      <c r="DY6" s="21" t="str">
        <f t="shared" si="13"/>
        <v>-</v>
      </c>
      <c r="DZ6" s="21" t="str">
        <f t="shared" si="13"/>
        <v>-</v>
      </c>
      <c r="EA6" s="20">
        <f t="shared" si="13"/>
        <v>0</v>
      </c>
      <c r="EB6" s="21">
        <f t="shared" si="13"/>
        <v>0.19</v>
      </c>
      <c r="EC6" s="21">
        <f t="shared" si="13"/>
        <v>0.05</v>
      </c>
      <c r="ED6" s="20" t="str">
        <f>IF(ED7="","",IF(ED7="-","【-】","【"&amp;SUBSTITUTE(TEXT(ED7,"#,##0.00"),"-","△")&amp;"】"))</f>
        <v>【0.03】</v>
      </c>
      <c r="EE6" s="21" t="str">
        <f>IF(EE7="",NA(),EE7)</f>
        <v>-</v>
      </c>
      <c r="EF6" s="21" t="str">
        <f t="shared" ref="EF6:EN6" si="14">IF(EF7="",NA(),EF7)</f>
        <v>-</v>
      </c>
      <c r="EG6" s="20">
        <f t="shared" si="14"/>
        <v>0</v>
      </c>
      <c r="EH6" s="20">
        <f t="shared" si="14"/>
        <v>0</v>
      </c>
      <c r="EI6" s="20">
        <f t="shared" si="14"/>
        <v>0</v>
      </c>
      <c r="EJ6" s="21" t="str">
        <f t="shared" si="14"/>
        <v>-</v>
      </c>
      <c r="EK6" s="21" t="str">
        <f t="shared" si="14"/>
        <v>-</v>
      </c>
      <c r="EL6" s="21">
        <f t="shared" si="14"/>
        <v>0.03</v>
      </c>
      <c r="EM6" s="21">
        <f t="shared" si="14"/>
        <v>0.03</v>
      </c>
      <c r="EN6" s="21">
        <f t="shared" si="14"/>
        <v>0.02</v>
      </c>
      <c r="EO6" s="20" t="str">
        <f>IF(EO7="","",IF(EO7="-","【-】","【"&amp;SUBSTITUTE(TEXT(EO7,"#,##0.00"),"-","△")&amp;"】"))</f>
        <v>【0.02】</v>
      </c>
    </row>
    <row r="7" spans="1:148" s="22" customFormat="1" x14ac:dyDescent="0.2">
      <c r="A7" s="14"/>
      <c r="B7" s="23">
        <v>2024</v>
      </c>
      <c r="C7" s="23">
        <v>75027</v>
      </c>
      <c r="D7" s="23">
        <v>46</v>
      </c>
      <c r="E7" s="23">
        <v>17</v>
      </c>
      <c r="F7" s="23">
        <v>5</v>
      </c>
      <c r="G7" s="23">
        <v>0</v>
      </c>
      <c r="H7" s="23" t="s">
        <v>96</v>
      </c>
      <c r="I7" s="23" t="s">
        <v>97</v>
      </c>
      <c r="J7" s="23" t="s">
        <v>98</v>
      </c>
      <c r="K7" s="23" t="s">
        <v>99</v>
      </c>
      <c r="L7" s="23" t="s">
        <v>100</v>
      </c>
      <c r="M7" s="23" t="s">
        <v>101</v>
      </c>
      <c r="N7" s="24" t="s">
        <v>102</v>
      </c>
      <c r="O7" s="24">
        <v>65.56</v>
      </c>
      <c r="P7" s="24">
        <v>42.88</v>
      </c>
      <c r="Q7" s="24">
        <v>100</v>
      </c>
      <c r="R7" s="24">
        <v>4188</v>
      </c>
      <c r="S7" s="24">
        <v>6050</v>
      </c>
      <c r="T7" s="24">
        <v>46.67</v>
      </c>
      <c r="U7" s="24">
        <v>129.63</v>
      </c>
      <c r="V7" s="24">
        <v>2558</v>
      </c>
      <c r="W7" s="24">
        <v>1.69</v>
      </c>
      <c r="X7" s="24">
        <v>1513.61</v>
      </c>
      <c r="Y7" s="24" t="s">
        <v>102</v>
      </c>
      <c r="Z7" s="24" t="s">
        <v>102</v>
      </c>
      <c r="AA7" s="24">
        <v>105.95</v>
      </c>
      <c r="AB7" s="24">
        <v>116.09</v>
      </c>
      <c r="AC7" s="24">
        <v>112.01</v>
      </c>
      <c r="AD7" s="24" t="s">
        <v>102</v>
      </c>
      <c r="AE7" s="24" t="s">
        <v>102</v>
      </c>
      <c r="AF7" s="24">
        <v>105.5</v>
      </c>
      <c r="AG7" s="24">
        <v>106.35</v>
      </c>
      <c r="AH7" s="24">
        <v>103.04</v>
      </c>
      <c r="AI7" s="24">
        <v>104.3</v>
      </c>
      <c r="AJ7" s="24" t="s">
        <v>102</v>
      </c>
      <c r="AK7" s="24" t="s">
        <v>102</v>
      </c>
      <c r="AL7" s="24">
        <v>0</v>
      </c>
      <c r="AM7" s="24">
        <v>0</v>
      </c>
      <c r="AN7" s="24">
        <v>0</v>
      </c>
      <c r="AO7" s="24" t="s">
        <v>102</v>
      </c>
      <c r="AP7" s="24" t="s">
        <v>102</v>
      </c>
      <c r="AQ7" s="24">
        <v>145.43</v>
      </c>
      <c r="AR7" s="24">
        <v>129.88999999999999</v>
      </c>
      <c r="AS7" s="24">
        <v>100.31</v>
      </c>
      <c r="AT7" s="24">
        <v>102.74</v>
      </c>
      <c r="AU7" s="24" t="s">
        <v>102</v>
      </c>
      <c r="AV7" s="24" t="s">
        <v>102</v>
      </c>
      <c r="AW7" s="24">
        <v>345.46</v>
      </c>
      <c r="AX7" s="24">
        <v>115.58</v>
      </c>
      <c r="AY7" s="24">
        <v>200.33</v>
      </c>
      <c r="AZ7" s="24" t="s">
        <v>102</v>
      </c>
      <c r="BA7" s="24" t="s">
        <v>102</v>
      </c>
      <c r="BB7" s="24">
        <v>38.4</v>
      </c>
      <c r="BC7" s="24">
        <v>44.04</v>
      </c>
      <c r="BD7" s="24">
        <v>41.03</v>
      </c>
      <c r="BE7" s="24">
        <v>47.19</v>
      </c>
      <c r="BF7" s="24" t="s">
        <v>102</v>
      </c>
      <c r="BG7" s="24" t="s">
        <v>102</v>
      </c>
      <c r="BH7" s="24">
        <v>2850.89</v>
      </c>
      <c r="BI7" s="24">
        <v>3654.36</v>
      </c>
      <c r="BJ7" s="24">
        <v>4023.08</v>
      </c>
      <c r="BK7" s="24" t="s">
        <v>102</v>
      </c>
      <c r="BL7" s="24" t="s">
        <v>102</v>
      </c>
      <c r="BM7" s="24">
        <v>900.82</v>
      </c>
      <c r="BN7" s="24">
        <v>839.21</v>
      </c>
      <c r="BO7" s="24">
        <v>796.8</v>
      </c>
      <c r="BP7" s="24">
        <v>798.1</v>
      </c>
      <c r="BQ7" s="24" t="s">
        <v>102</v>
      </c>
      <c r="BR7" s="24" t="s">
        <v>102</v>
      </c>
      <c r="BS7" s="24">
        <v>72.34</v>
      </c>
      <c r="BT7" s="24">
        <v>84.82</v>
      </c>
      <c r="BU7" s="24">
        <v>73.84</v>
      </c>
      <c r="BV7" s="24" t="s">
        <v>102</v>
      </c>
      <c r="BW7" s="24" t="s">
        <v>102</v>
      </c>
      <c r="BX7" s="24">
        <v>52.94</v>
      </c>
      <c r="BY7" s="24">
        <v>52.05</v>
      </c>
      <c r="BZ7" s="24">
        <v>58.41</v>
      </c>
      <c r="CA7" s="24">
        <v>54.51</v>
      </c>
      <c r="CB7" s="24" t="s">
        <v>102</v>
      </c>
      <c r="CC7" s="24" t="s">
        <v>102</v>
      </c>
      <c r="CD7" s="24">
        <v>254.34</v>
      </c>
      <c r="CE7" s="24">
        <v>222.3</v>
      </c>
      <c r="CF7" s="24">
        <v>260.92</v>
      </c>
      <c r="CG7" s="24" t="s">
        <v>102</v>
      </c>
      <c r="CH7" s="24" t="s">
        <v>102</v>
      </c>
      <c r="CI7" s="24">
        <v>303.27999999999997</v>
      </c>
      <c r="CJ7" s="24">
        <v>301.86</v>
      </c>
      <c r="CK7" s="24">
        <v>267.33999999999997</v>
      </c>
      <c r="CL7" s="24">
        <v>286.33</v>
      </c>
      <c r="CM7" s="24" t="s">
        <v>102</v>
      </c>
      <c r="CN7" s="24" t="s">
        <v>102</v>
      </c>
      <c r="CO7" s="24">
        <v>59.27</v>
      </c>
      <c r="CP7" s="24">
        <v>59.27</v>
      </c>
      <c r="CQ7" s="24">
        <v>59.27</v>
      </c>
      <c r="CR7" s="24" t="s">
        <v>102</v>
      </c>
      <c r="CS7" s="24" t="s">
        <v>102</v>
      </c>
      <c r="CT7" s="24">
        <v>52.35</v>
      </c>
      <c r="CU7" s="24">
        <v>46.25</v>
      </c>
      <c r="CV7" s="24">
        <v>52.34</v>
      </c>
      <c r="CW7" s="24">
        <v>49.92</v>
      </c>
      <c r="CX7" s="24" t="s">
        <v>102</v>
      </c>
      <c r="CY7" s="24" t="s">
        <v>102</v>
      </c>
      <c r="CZ7" s="24">
        <v>84.76</v>
      </c>
      <c r="DA7" s="24">
        <v>85.45</v>
      </c>
      <c r="DB7" s="24">
        <v>86.79</v>
      </c>
      <c r="DC7" s="24" t="s">
        <v>102</v>
      </c>
      <c r="DD7" s="24" t="s">
        <v>102</v>
      </c>
      <c r="DE7" s="24">
        <v>84.39</v>
      </c>
      <c r="DF7" s="24">
        <v>83.96</v>
      </c>
      <c r="DG7" s="24">
        <v>90.05</v>
      </c>
      <c r="DH7" s="24">
        <v>87.8</v>
      </c>
      <c r="DI7" s="24" t="s">
        <v>102</v>
      </c>
      <c r="DJ7" s="24" t="s">
        <v>102</v>
      </c>
      <c r="DK7" s="24">
        <v>3.59</v>
      </c>
      <c r="DL7" s="24">
        <v>7.18</v>
      </c>
      <c r="DM7" s="24">
        <v>5.94</v>
      </c>
      <c r="DN7" s="24" t="s">
        <v>102</v>
      </c>
      <c r="DO7" s="24" t="s">
        <v>102</v>
      </c>
      <c r="DP7" s="24">
        <v>25.19</v>
      </c>
      <c r="DQ7" s="24">
        <v>25.46</v>
      </c>
      <c r="DR7" s="24">
        <v>30.49</v>
      </c>
      <c r="DS7" s="24">
        <v>28.46</v>
      </c>
      <c r="DT7" s="24" t="s">
        <v>102</v>
      </c>
      <c r="DU7" s="24" t="s">
        <v>102</v>
      </c>
      <c r="DV7" s="24">
        <v>0</v>
      </c>
      <c r="DW7" s="24">
        <v>0</v>
      </c>
      <c r="DX7" s="24">
        <v>0</v>
      </c>
      <c r="DY7" s="24" t="s">
        <v>102</v>
      </c>
      <c r="DZ7" s="24" t="s">
        <v>102</v>
      </c>
      <c r="EA7" s="24">
        <v>0</v>
      </c>
      <c r="EB7" s="24">
        <v>0.19</v>
      </c>
      <c r="EC7" s="24">
        <v>0.05</v>
      </c>
      <c r="ED7" s="24">
        <v>0.03</v>
      </c>
      <c r="EE7" s="24" t="s">
        <v>102</v>
      </c>
      <c r="EF7" s="24" t="s">
        <v>102</v>
      </c>
      <c r="EG7" s="24">
        <v>0</v>
      </c>
      <c r="EH7" s="24">
        <v>0</v>
      </c>
      <c r="EI7" s="24">
        <v>0</v>
      </c>
      <c r="EJ7" s="24" t="s">
        <v>102</v>
      </c>
      <c r="EK7" s="24" t="s">
        <v>102</v>
      </c>
      <c r="EL7" s="24">
        <v>0.03</v>
      </c>
      <c r="EM7" s="24">
        <v>0.03</v>
      </c>
      <c r="EN7" s="24">
        <v>0.02</v>
      </c>
      <c r="EO7" s="24">
        <v>0.02</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松本 涼輔</cp:lastModifiedBy>
  <cp:lastPrinted>2026-01-18T23:48:14Z</cp:lastPrinted>
  <dcterms:created xsi:type="dcterms:W3CDTF">2025-12-23T06:17:29Z</dcterms:created>
  <dcterms:modified xsi:type="dcterms:W3CDTF">2026-01-19T00:29:14Z</dcterms:modified>
  <cp:category/>
</cp:coreProperties>
</file>