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277\Desktop\"/>
    </mc:Choice>
  </mc:AlternateContent>
  <xr:revisionPtr revIDLastSave="0" documentId="13_ncr:1_{B0656916-B4AC-4374-A98B-659B4659E94A}" xr6:coauthVersionLast="47" xr6:coauthVersionMax="47" xr10:uidLastSave="{00000000-0000-0000-0000-000000000000}"/>
  <workbookProtection workbookAlgorithmName="SHA-512" workbookHashValue="OkJB8GuZY1EMdc3W/BeVKYEJNCqDGN1QZQw/XXzPzHXi6cU7AKebzcFUfpMxzSiKu+vOLbcFEKacp9SWZZijKA==" workbookSaltValue="DVY9HdBLZa4NdqklwmjIKg=="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AT10" i="4" s="1"/>
  <c r="U6" i="5"/>
  <c r="AL10" i="4" s="1"/>
  <c r="T6" i="5"/>
  <c r="BB8" i="4" s="1"/>
  <c r="S6" i="5"/>
  <c r="R6" i="5"/>
  <c r="Q6" i="5"/>
  <c r="P6" i="5"/>
  <c r="P10" i="4" s="1"/>
  <c r="O6" i="5"/>
  <c r="N6" i="5"/>
  <c r="M6" i="5"/>
  <c r="L6" i="5"/>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H85" i="4"/>
  <c r="E85" i="4"/>
  <c r="W10" i="4"/>
  <c r="I10" i="4"/>
  <c r="B10" i="4"/>
  <c r="AT8" i="4"/>
  <c r="AL8" i="4"/>
  <c r="AD8" i="4"/>
  <c r="W8" i="4"/>
  <c r="P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<sst xmlns="http://schemas.openxmlformats.org/spreadsheetml/2006/main" count="228" uniqueCount="113">
  <si>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</si>
  <si>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</si>
  <si>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</si>
  <si>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</si>
  <si>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</si>
  <si>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</si>
  <si>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</si>
  <si>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</si>
  <si>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</si>
  <si>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</si>
  <si>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</si>
  <si>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</si>
  <si>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</si>
  <si>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</si>
  <si>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</si>
  <si>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</si>
  <si>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</si>
  <si>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</si>
  <si>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</si>
  <si>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</si>
  <si>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</si>
  <si>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</si>
  <si>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</si>
  <si>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</si>
  <si>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</si>
  <si>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</si>
  <si>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</si>
  <si>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</si>
  <si>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</si>
  <si>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</si>
  <si>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</si>
  <si>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</si>
  <si>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</si>
  <si>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</si>
  <si>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</si>
  <si>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</si>
  <si>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</si>
  <si>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</si>
  <si>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</si>
  <si>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</si>
  <si>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</si>
  <si>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</si>
  <si>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</si>
  <si>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</si>
  <si>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</si>
  <si>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</si>
  <si>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</si>
  <si>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</si>
  <si>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</si>
  <si>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</si>
  <si>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</si>
  <si>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</si>
  <si>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</si>
  <si>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</si>
  <si>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</si>
  <si>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</si>
  <si>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</si>
  <si>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</si>
  <si>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</si>
  <si>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</si>
  <si>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</si>
  <si>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</si>
  <si>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</si>
  <si>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</si>
  <si>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</si>
  <si>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</si>
  <si>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</si>
  <si>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</si>
  <si>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</si>
  <si>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</si>
  <si>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</si>
  <si>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</si>
  <si>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</si>
  <si>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</si>
  <si>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</si>
  <si>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</si>
  <si>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</si>
  <si>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</si>
  <si>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</si>
  <si>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</si>
  <si>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</si>
  <si>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</si>
  <si>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</si>
  <si>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</si>
  <si>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</si>
  <si>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</si>
  <si>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</si>
  <si>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</si>
  <si>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</si>
  <si>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</si>
  <si>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</si>
  <si>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</si>
  <si>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</si>
  <si>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玉川村</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</si>
  <si>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</si>
  <si>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</si>
  <si>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</si>
  <si>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</si>
  <si>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</si>
  <si>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</si>
  <si>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</si>
  <si>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</si>
  <si>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</si>
  <si>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</si>
  <si>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</si>
  <si>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</si>
  <si>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</si>
  <si>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</si>
  <si>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</si>
  <si>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</si>
  <si>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経常収支比率は100％を超えているものの、料金回収率は依然として50％を下回り、一般会計補助金に依存した経営状況にある。
　給水原価は年々増加しており、供給単価との差が拡大していることから、経営の健全化には水道料金の見直しや経費削減等の対策が必要である。
　企業債残高は、配水管の更新・新設等の建設投資に伴い、昨年に引き続き増加しており、今後も同様の要因により増加する見込みである。
　有収率は前年比で若干の低下がみられるものの、類似団体平均を上回っている。今後も漏水の早期発見や修繕に努め、有収率の向上を図る。
</t>
    <phoneticPr fontId="4"/>
  </si>
  <si>
    <t>　有形固定資産減価償却率および管路経年化率は、ともに類似団体平均を下回っている。今後も老朽化対策を継続的に図る必要がある。
　管路更新率は年度ごとの変動がみられるため、計画的な管路更新を引き続き実施する。</t>
    <phoneticPr fontId="4"/>
  </si>
  <si>
    <t xml:space="preserve"> 健全な経営を将来にわたり確保していく上で、料金回収率の改善は極めて重要な課題である。このため、水道料金体系の見直しを含めた適正な料金設定に取り組むとともに、業務の効率化や経費削減を一層推進していく必要がある。
 一方、近年の少子高齢化の進行や人口の都市部への流出といった社会情勢を踏まえると、給水人口の減少に伴う収益のさらなる減少が見込まれる。このような環境下においては、維持管理費の抑制が不可欠であり、既存施設の統廃合や運営体制の見直しなど、中長期的な視点に立った対応を検討し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</si>
</sst>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3.1</c:v>
                </c:pt>
                <c:pt idx="1">
                  <c:v>1.7</c:v>
                </c:pt>
                <c:pt idx="2">
                  <c:v>1.58</c:v>
                </c:pt>
                <c:pt idx="3">
                  <c:v>1.57</c:v>
                </c:pt>
                <c:pt idx="4">
                  <c:v>2.54</c:v>
                </c:pt>
              </c:numCache>
            </c:numRef>
          </c:val>
          <c:extLst>
            <c:ext xmlns:c16="http://schemas.microsoft.com/office/drawing/2014/chart" uri="{C3380CC4-5D6E-409C-BE32-E72D297353CC}">
              <c16:uniqueId val="{00000000-0A53-4A4E-AD2D-2B86950D4AB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0A53-4A4E-AD2D-2B86950D4AB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63.68</c:v>
                </c:pt>
                <c:pt idx="1">
                  <c:v>63.84</c:v>
                </c:pt>
                <c:pt idx="2">
                  <c:v>63.03</c:v>
                </c:pt>
                <c:pt idx="3">
                  <c:v>64.040000000000006</c:v>
                </c:pt>
                <c:pt idx="4">
                  <c:v>63.69</c:v>
                </c:pt>
              </c:numCache>
            </c:numRef>
          </c:val>
          <c:extLst>
            <c:ext xmlns:c16="http://schemas.microsoft.com/office/drawing/2014/chart" uri="{C3380CC4-5D6E-409C-BE32-E72D297353CC}">
              <c16:uniqueId val="{00000000-EACE-4D7A-9923-2A8413254F7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EACE-4D7A-9923-2A8413254F7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83.63</c:v>
                </c:pt>
                <c:pt idx="1">
                  <c:v>83.47</c:v>
                </c:pt>
                <c:pt idx="2">
                  <c:v>83.39</c:v>
                </c:pt>
                <c:pt idx="3">
                  <c:v>83.39</c:v>
                </c:pt>
                <c:pt idx="4">
                  <c:v>83.3</c:v>
                </c:pt>
              </c:numCache>
            </c:numRef>
          </c:val>
          <c:extLst>
            <c:ext xmlns:c16="http://schemas.microsoft.com/office/drawing/2014/chart" uri="{C3380CC4-5D6E-409C-BE32-E72D297353CC}">
              <c16:uniqueId val="{00000000-BC4E-4F4C-B057-DF7C0D6ACF9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BC4E-4F4C-B057-DF7C0D6ACF9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101.83</c:v>
                </c:pt>
                <c:pt idx="1">
                  <c:v>102.68</c:v>
                </c:pt>
                <c:pt idx="2">
                  <c:v>103.29</c:v>
                </c:pt>
                <c:pt idx="3">
                  <c:v>103.06</c:v>
                </c:pt>
                <c:pt idx="4">
                  <c:v>100.38</c:v>
                </c:pt>
              </c:numCache>
            </c:numRef>
          </c:val>
          <c:extLst>
            <c:ext xmlns:c16="http://schemas.microsoft.com/office/drawing/2014/chart" uri="{C3380CC4-5D6E-409C-BE32-E72D297353CC}">
              <c16:uniqueId val="{00000000-A1C6-4795-9334-658696CAE6D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A1C6-4795-9334-658696CAE6D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43.22</c:v>
                </c:pt>
                <c:pt idx="1">
                  <c:v>44.15</c:v>
                </c:pt>
                <c:pt idx="2">
                  <c:v>45.41</c:v>
                </c:pt>
                <c:pt idx="3">
                  <c:v>45.41</c:v>
                </c:pt>
                <c:pt idx="4">
                  <c:v>45.89</c:v>
                </c:pt>
              </c:numCache>
            </c:numRef>
          </c:val>
          <c:extLst>
            <c:ext xmlns:c16="http://schemas.microsoft.com/office/drawing/2014/chart" uri="{C3380CC4-5D6E-409C-BE32-E72D297353CC}">
              <c16:uniqueId val="{00000000-AA20-4275-87B9-47F822C37AD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AA20-4275-87B9-47F822C37AD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0.55000000000000004</c:v>
                </c:pt>
                <c:pt idx="1">
                  <c:v>0.55000000000000004</c:v>
                </c:pt>
                <c:pt idx="2">
                  <c:v>0.55000000000000004</c:v>
                </c:pt>
                <c:pt idx="3" formatCode="#,##0.00;&quot;△&quot;#,##0.00">
                  <c:v>0</c:v>
                </c:pt>
                <c:pt idx="4" formatCode="#,##0.00;&quot;△&quot;#,##0.00">
                  <c:v>0</c:v>
                </c:pt>
              </c:numCache>
            </c:numRef>
          </c:val>
          <c:extLst>
            <c:ext xmlns:c16="http://schemas.microsoft.com/office/drawing/2014/chart" uri="{C3380CC4-5D6E-409C-BE32-E72D297353CC}">
              <c16:uniqueId val="{00000000-00F4-43FC-B8E0-B8A8BAFC42F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00F4-43FC-B8E0-B8A8BAFC42F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548-4C76-9943-830902C5258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D548-4C76-9943-830902C5258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443.89</c:v>
                </c:pt>
                <c:pt idx="1">
                  <c:v>643.37</c:v>
                </c:pt>
                <c:pt idx="2">
                  <c:v>649.88</c:v>
                </c:pt>
                <c:pt idx="3">
                  <c:v>148.49</c:v>
                </c:pt>
                <c:pt idx="4">
                  <c:v>523.39</c:v>
                </c:pt>
              </c:numCache>
            </c:numRef>
          </c:val>
          <c:extLst>
            <c:ext xmlns:c16="http://schemas.microsoft.com/office/drawing/2014/chart" uri="{C3380CC4-5D6E-409C-BE32-E72D297353CC}">
              <c16:uniqueId val="{00000000-DC5C-4A6D-A158-A34208B2E50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DC5C-4A6D-A158-A34208B2E50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1233.02</c:v>
                </c:pt>
                <c:pt idx="1">
                  <c:v>1256.73</c:v>
                </c:pt>
                <c:pt idx="2">
                  <c:v>1404.7</c:v>
                </c:pt>
                <c:pt idx="3">
                  <c:v>1677.3</c:v>
                </c:pt>
                <c:pt idx="4">
                  <c:v>2113.7800000000002</c:v>
                </c:pt>
              </c:numCache>
            </c:numRef>
          </c:val>
          <c:extLst>
            <c:ext xmlns:c16="http://schemas.microsoft.com/office/drawing/2014/chart" uri="{C3380CC4-5D6E-409C-BE32-E72D297353CC}">
              <c16:uniqueId val="{00000000-A087-4232-BCBA-831DDA5D2FC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A087-4232-BCBA-831DDA5D2FC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47.23</c:v>
                </c:pt>
                <c:pt idx="1">
                  <c:v>46.96</c:v>
                </c:pt>
                <c:pt idx="2">
                  <c:v>46.35</c:v>
                </c:pt>
                <c:pt idx="3">
                  <c:v>44.1</c:v>
                </c:pt>
                <c:pt idx="4">
                  <c:v>42.61</c:v>
                </c:pt>
              </c:numCache>
            </c:numRef>
          </c:val>
          <c:extLst>
            <c:ext xmlns:c16="http://schemas.microsoft.com/office/drawing/2014/chart" uri="{C3380CC4-5D6E-409C-BE32-E72D297353CC}">
              <c16:uniqueId val="{00000000-3E69-4FB2-BE3C-E461DDB08A8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3E69-4FB2-BE3C-E461DDB08A8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399.59</c:v>
                </c:pt>
                <c:pt idx="1">
                  <c:v>402.28</c:v>
                </c:pt>
                <c:pt idx="2">
                  <c:v>408.51</c:v>
                </c:pt>
                <c:pt idx="3">
                  <c:v>429.86</c:v>
                </c:pt>
                <c:pt idx="4">
                  <c:v>448.44</c:v>
                </c:pt>
              </c:numCache>
            </c:numRef>
          </c:val>
          <c:extLst>
            <c:ext xmlns:c16="http://schemas.microsoft.com/office/drawing/2014/chart" uri="{C3380CC4-5D6E-409C-BE32-E72D297353CC}">
              <c16:uniqueId val="{00000000-7BE2-42BE-BA0C-7B2C578D2A8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7BE2-42BE-BA0C-7B2C578D2A8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Q1" zoomScaleNormal="100" workbookViewId="0">
      <selection activeCell="CC76" sqref="CC7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福島県　玉川村</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A8</v>
      </c>
      <c r="X8" s="74"/>
      <c r="Y8" s="74"/>
      <c r="Z8" s="74"/>
      <c r="AA8" s="74"/>
      <c r="AB8" s="74"/>
      <c r="AC8" s="74"/>
      <c r="AD8" s="74" t="str">
        <f>データ!$M$6</f>
        <v>非設置</v>
      </c>
      <c r="AE8" s="74"/>
      <c r="AF8" s="74"/>
      <c r="AG8" s="74"/>
      <c r="AH8" s="74"/>
      <c r="AI8" s="74"/>
      <c r="AJ8" s="74"/>
      <c r="AK8" s="2"/>
      <c r="AL8" s="65">
        <f>データ!$R$6</f>
        <v>6050</v>
      </c>
      <c r="AM8" s="65"/>
      <c r="AN8" s="65"/>
      <c r="AO8" s="65"/>
      <c r="AP8" s="65"/>
      <c r="AQ8" s="65"/>
      <c r="AR8" s="65"/>
      <c r="AS8" s="65"/>
      <c r="AT8" s="36">
        <f>データ!$S$6</f>
        <v>46.67</v>
      </c>
      <c r="AU8" s="37"/>
      <c r="AV8" s="37"/>
      <c r="AW8" s="37"/>
      <c r="AX8" s="37"/>
      <c r="AY8" s="37"/>
      <c r="AZ8" s="37"/>
      <c r="BA8" s="37"/>
      <c r="BB8" s="54">
        <f>データ!$T$6</f>
        <v>129.63</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53.18</v>
      </c>
      <c r="J10" s="37"/>
      <c r="K10" s="37"/>
      <c r="L10" s="37"/>
      <c r="M10" s="37"/>
      <c r="N10" s="37"/>
      <c r="O10" s="64"/>
      <c r="P10" s="54">
        <f>データ!$P$6</f>
        <v>88.7</v>
      </c>
      <c r="Q10" s="54"/>
      <c r="R10" s="54"/>
      <c r="S10" s="54"/>
      <c r="T10" s="54"/>
      <c r="U10" s="54"/>
      <c r="V10" s="54"/>
      <c r="W10" s="65">
        <f>データ!$Q$6</f>
        <v>3780</v>
      </c>
      <c r="X10" s="65"/>
      <c r="Y10" s="65"/>
      <c r="Z10" s="65"/>
      <c r="AA10" s="65"/>
      <c r="AB10" s="65"/>
      <c r="AC10" s="65"/>
      <c r="AD10" s="2"/>
      <c r="AE10" s="2"/>
      <c r="AF10" s="2"/>
      <c r="AG10" s="2"/>
      <c r="AH10" s="2"/>
      <c r="AI10" s="2"/>
      <c r="AJ10" s="2"/>
      <c r="AK10" s="2"/>
      <c r="AL10" s="65">
        <f>データ!$U$6</f>
        <v>5291</v>
      </c>
      <c r="AM10" s="65"/>
      <c r="AN10" s="65"/>
      <c r="AO10" s="65"/>
      <c r="AP10" s="65"/>
      <c r="AQ10" s="65"/>
      <c r="AR10" s="65"/>
      <c r="AS10" s="65"/>
      <c r="AT10" s="36">
        <f>データ!$V$6</f>
        <v>26.7</v>
      </c>
      <c r="AU10" s="37"/>
      <c r="AV10" s="37"/>
      <c r="AW10" s="37"/>
      <c r="AX10" s="37"/>
      <c r="AY10" s="37"/>
      <c r="AZ10" s="37"/>
      <c r="BA10" s="37"/>
      <c r="BB10" s="54">
        <f>データ!$W$6</f>
        <v>198.16</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pW0eaC1OZQsDl/eIRsOKXQi6l7L34TqdrfB6StWDyr2N/P8GfQTIlayqIutvgE0f4nQW5QXFJ5oGxSesSLFQrA==" saltValue="zr5kEMQ5qvm5tGPO8vToV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75027</v>
      </c>
      <c r="D6" s="20">
        <f t="shared" si="3"/>
        <v>46</v>
      </c>
      <c r="E6" s="20">
        <f t="shared" si="3"/>
        <v>1</v>
      </c>
      <c r="F6" s="20">
        <f t="shared" si="3"/>
        <v>0</v>
      </c>
      <c r="G6" s="20">
        <f t="shared" si="3"/>
        <v>1</v>
      </c>
      <c r="H6" s="20" t="str">
        <f t="shared" si="3"/>
        <v>福島県　玉川村</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53.18</v>
      </c>
      <c r="P6" s="21">
        <f t="shared" si="3"/>
        <v>88.7</v>
      </c>
      <c r="Q6" s="21">
        <f t="shared" si="3"/>
        <v>3780</v>
      </c>
      <c r="R6" s="21">
        <f t="shared" si="3"/>
        <v>6050</v>
      </c>
      <c r="S6" s="21">
        <f t="shared" si="3"/>
        <v>46.67</v>
      </c>
      <c r="T6" s="21">
        <f t="shared" si="3"/>
        <v>129.63</v>
      </c>
      <c r="U6" s="21">
        <f t="shared" si="3"/>
        <v>5291</v>
      </c>
      <c r="V6" s="21">
        <f t="shared" si="3"/>
        <v>26.7</v>
      </c>
      <c r="W6" s="21">
        <f t="shared" si="3"/>
        <v>198.16</v>
      </c>
      <c r="X6" s="22">
        <f>IF(X7="",NA(),X7)</f>
        <v>101.83</v>
      </c>
      <c r="Y6" s="22">
        <f t="shared" ref="Y6:AG6" si="4">IF(Y7="",NA(),Y7)</f>
        <v>102.68</v>
      </c>
      <c r="Z6" s="22">
        <f t="shared" si="4"/>
        <v>103.29</v>
      </c>
      <c r="AA6" s="22">
        <f t="shared" si="4"/>
        <v>103.06</v>
      </c>
      <c r="AB6" s="22">
        <f t="shared" si="4"/>
        <v>100.38</v>
      </c>
      <c r="AC6" s="22">
        <f t="shared" si="4"/>
        <v>105.34</v>
      </c>
      <c r="AD6" s="22">
        <f t="shared" si="4"/>
        <v>105.77</v>
      </c>
      <c r="AE6" s="22">
        <f t="shared" si="4"/>
        <v>104.82</v>
      </c>
      <c r="AF6" s="22">
        <f t="shared" si="4"/>
        <v>106.46</v>
      </c>
      <c r="AG6" s="22">
        <f t="shared" si="4"/>
        <v>103.41</v>
      </c>
      <c r="AH6" s="21" t="str">
        <f>IF(AH7="","",IF(AH7="-","【-】","【"&amp;SUBSTITUTE(TEXT(AH7,"#,##0.00"),"-","△")&amp;"】"))</f>
        <v>【107.26】</v>
      </c>
      <c r="AI6" s="21">
        <f>IF(AI7="",NA(),AI7)</f>
        <v>0</v>
      </c>
      <c r="AJ6" s="21">
        <f t="shared" ref="AJ6:AR6" si="5">IF(AJ7="",NA(),AJ7)</f>
        <v>0</v>
      </c>
      <c r="AK6" s="21">
        <f t="shared" si="5"/>
        <v>0</v>
      </c>
      <c r="AL6" s="21">
        <f t="shared" si="5"/>
        <v>0</v>
      </c>
      <c r="AM6" s="21">
        <f t="shared" si="5"/>
        <v>0</v>
      </c>
      <c r="AN6" s="22">
        <f t="shared" si="5"/>
        <v>24.04</v>
      </c>
      <c r="AO6" s="22">
        <f t="shared" si="5"/>
        <v>28.03</v>
      </c>
      <c r="AP6" s="22">
        <f t="shared" si="5"/>
        <v>26.73</v>
      </c>
      <c r="AQ6" s="22">
        <f t="shared" si="5"/>
        <v>27.85</v>
      </c>
      <c r="AR6" s="22">
        <f t="shared" si="5"/>
        <v>28</v>
      </c>
      <c r="AS6" s="21" t="str">
        <f>IF(AS7="","",IF(AS7="-","【-】","【"&amp;SUBSTITUTE(TEXT(AS7,"#,##0.00"),"-","△")&amp;"】"))</f>
        <v>【1.61】</v>
      </c>
      <c r="AT6" s="22">
        <f>IF(AT7="",NA(),AT7)</f>
        <v>443.89</v>
      </c>
      <c r="AU6" s="22">
        <f t="shared" ref="AU6:BC6" si="6">IF(AU7="",NA(),AU7)</f>
        <v>643.37</v>
      </c>
      <c r="AV6" s="22">
        <f t="shared" si="6"/>
        <v>649.88</v>
      </c>
      <c r="AW6" s="22">
        <f t="shared" si="6"/>
        <v>148.49</v>
      </c>
      <c r="AX6" s="22">
        <f t="shared" si="6"/>
        <v>523.39</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1233.02</v>
      </c>
      <c r="BF6" s="22">
        <f t="shared" ref="BF6:BN6" si="7">IF(BF7="",NA(),BF7)</f>
        <v>1256.73</v>
      </c>
      <c r="BG6" s="22">
        <f t="shared" si="7"/>
        <v>1404.7</v>
      </c>
      <c r="BH6" s="22">
        <f t="shared" si="7"/>
        <v>1677.3</v>
      </c>
      <c r="BI6" s="22">
        <f t="shared" si="7"/>
        <v>2113.7800000000002</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47.23</v>
      </c>
      <c r="BQ6" s="22">
        <f t="shared" ref="BQ6:BY6" si="8">IF(BQ7="",NA(),BQ7)</f>
        <v>46.96</v>
      </c>
      <c r="BR6" s="22">
        <f t="shared" si="8"/>
        <v>46.35</v>
      </c>
      <c r="BS6" s="22">
        <f t="shared" si="8"/>
        <v>44.1</v>
      </c>
      <c r="BT6" s="22">
        <f t="shared" si="8"/>
        <v>42.61</v>
      </c>
      <c r="BU6" s="22">
        <f t="shared" si="8"/>
        <v>82.78</v>
      </c>
      <c r="BV6" s="22">
        <f t="shared" si="8"/>
        <v>84.82</v>
      </c>
      <c r="BW6" s="22">
        <f t="shared" si="8"/>
        <v>82.29</v>
      </c>
      <c r="BX6" s="22">
        <f t="shared" si="8"/>
        <v>84.16</v>
      </c>
      <c r="BY6" s="22">
        <f t="shared" si="8"/>
        <v>81.45</v>
      </c>
      <c r="BZ6" s="21" t="str">
        <f>IF(BZ7="","",IF(BZ7="-","【-】","【"&amp;SUBSTITUTE(TEXT(BZ7,"#,##0.00"),"-","△")&amp;"】"))</f>
        <v>【97.59】</v>
      </c>
      <c r="CA6" s="22">
        <f>IF(CA7="",NA(),CA7)</f>
        <v>399.59</v>
      </c>
      <c r="CB6" s="22">
        <f t="shared" ref="CB6:CJ6" si="9">IF(CB7="",NA(),CB7)</f>
        <v>402.28</v>
      </c>
      <c r="CC6" s="22">
        <f t="shared" si="9"/>
        <v>408.51</v>
      </c>
      <c r="CD6" s="22">
        <f t="shared" si="9"/>
        <v>429.86</v>
      </c>
      <c r="CE6" s="22">
        <f t="shared" si="9"/>
        <v>448.44</v>
      </c>
      <c r="CF6" s="22">
        <f t="shared" si="9"/>
        <v>225.09</v>
      </c>
      <c r="CG6" s="22">
        <f t="shared" si="9"/>
        <v>224.82</v>
      </c>
      <c r="CH6" s="22">
        <f t="shared" si="9"/>
        <v>230.85</v>
      </c>
      <c r="CI6" s="22">
        <f t="shared" si="9"/>
        <v>230.21</v>
      </c>
      <c r="CJ6" s="22">
        <f t="shared" si="9"/>
        <v>240.31</v>
      </c>
      <c r="CK6" s="21" t="str">
        <f>IF(CK7="","",IF(CK7="-","【-】","【"&amp;SUBSTITUTE(TEXT(CK7,"#,##0.00"),"-","△")&amp;"】"))</f>
        <v>【181.66】</v>
      </c>
      <c r="CL6" s="22">
        <f>IF(CL7="",NA(),CL7)</f>
        <v>63.68</v>
      </c>
      <c r="CM6" s="22">
        <f t="shared" ref="CM6:CU6" si="10">IF(CM7="",NA(),CM7)</f>
        <v>63.84</v>
      </c>
      <c r="CN6" s="22">
        <f t="shared" si="10"/>
        <v>63.03</v>
      </c>
      <c r="CO6" s="22">
        <f t="shared" si="10"/>
        <v>64.040000000000006</v>
      </c>
      <c r="CP6" s="22">
        <f t="shared" si="10"/>
        <v>63.69</v>
      </c>
      <c r="CQ6" s="22">
        <f t="shared" si="10"/>
        <v>49.38</v>
      </c>
      <c r="CR6" s="22">
        <f t="shared" si="10"/>
        <v>50.09</v>
      </c>
      <c r="CS6" s="22">
        <f t="shared" si="10"/>
        <v>50.1</v>
      </c>
      <c r="CT6" s="22">
        <f t="shared" si="10"/>
        <v>49.76</v>
      </c>
      <c r="CU6" s="22">
        <f t="shared" si="10"/>
        <v>49.74</v>
      </c>
      <c r="CV6" s="21" t="str">
        <f>IF(CV7="","",IF(CV7="-","【-】","【"&amp;SUBSTITUTE(TEXT(CV7,"#,##0.00"),"-","△")&amp;"】"))</f>
        <v>【60.21】</v>
      </c>
      <c r="CW6" s="22">
        <f>IF(CW7="",NA(),CW7)</f>
        <v>83.63</v>
      </c>
      <c r="CX6" s="22">
        <f t="shared" ref="CX6:DF6" si="11">IF(CX7="",NA(),CX7)</f>
        <v>83.47</v>
      </c>
      <c r="CY6" s="22">
        <f t="shared" si="11"/>
        <v>83.39</v>
      </c>
      <c r="CZ6" s="22">
        <f t="shared" si="11"/>
        <v>83.39</v>
      </c>
      <c r="DA6" s="22">
        <f t="shared" si="11"/>
        <v>83.3</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43.22</v>
      </c>
      <c r="DI6" s="22">
        <f t="shared" ref="DI6:DQ6" si="12">IF(DI7="",NA(),DI7)</f>
        <v>44.15</v>
      </c>
      <c r="DJ6" s="22">
        <f t="shared" si="12"/>
        <v>45.41</v>
      </c>
      <c r="DK6" s="22">
        <f t="shared" si="12"/>
        <v>45.41</v>
      </c>
      <c r="DL6" s="22">
        <f t="shared" si="12"/>
        <v>45.89</v>
      </c>
      <c r="DM6" s="22">
        <f t="shared" si="12"/>
        <v>47.5</v>
      </c>
      <c r="DN6" s="22">
        <f t="shared" si="12"/>
        <v>48.41</v>
      </c>
      <c r="DO6" s="22">
        <f t="shared" si="12"/>
        <v>50.02</v>
      </c>
      <c r="DP6" s="22">
        <f t="shared" si="12"/>
        <v>51.38</v>
      </c>
      <c r="DQ6" s="22">
        <f t="shared" si="12"/>
        <v>52.3</v>
      </c>
      <c r="DR6" s="21" t="str">
        <f>IF(DR7="","",IF(DR7="-","【-】","【"&amp;SUBSTITUTE(TEXT(DR7,"#,##0.00"),"-","△")&amp;"】"))</f>
        <v>【52.41】</v>
      </c>
      <c r="DS6" s="22">
        <f>IF(DS7="",NA(),DS7)</f>
        <v>0.55000000000000004</v>
      </c>
      <c r="DT6" s="22">
        <f t="shared" ref="DT6:EB6" si="13">IF(DT7="",NA(),DT7)</f>
        <v>0.55000000000000004</v>
      </c>
      <c r="DU6" s="22">
        <f t="shared" si="13"/>
        <v>0.55000000000000004</v>
      </c>
      <c r="DV6" s="21">
        <f t="shared" si="13"/>
        <v>0</v>
      </c>
      <c r="DW6" s="21">
        <f t="shared" si="13"/>
        <v>0</v>
      </c>
      <c r="DX6" s="22">
        <f t="shared" si="13"/>
        <v>17.399999999999999</v>
      </c>
      <c r="DY6" s="22">
        <f t="shared" si="13"/>
        <v>18.64</v>
      </c>
      <c r="DZ6" s="22">
        <f t="shared" si="13"/>
        <v>19.510000000000002</v>
      </c>
      <c r="EA6" s="22">
        <f t="shared" si="13"/>
        <v>21.6</v>
      </c>
      <c r="EB6" s="22">
        <f t="shared" si="13"/>
        <v>23.36</v>
      </c>
      <c r="EC6" s="21" t="str">
        <f>IF(EC7="","",IF(EC7="-","【-】","【"&amp;SUBSTITUTE(TEXT(EC7,"#,##0.00"),"-","△")&amp;"】"))</f>
        <v>【26.78】</v>
      </c>
      <c r="ED6" s="22">
        <f>IF(ED7="",NA(),ED7)</f>
        <v>3.1</v>
      </c>
      <c r="EE6" s="22">
        <f t="shared" ref="EE6:EM6" si="14">IF(EE7="",NA(),EE7)</f>
        <v>1.7</v>
      </c>
      <c r="EF6" s="22">
        <f t="shared" si="14"/>
        <v>1.58</v>
      </c>
      <c r="EG6" s="22">
        <f t="shared" si="14"/>
        <v>1.57</v>
      </c>
      <c r="EH6" s="22">
        <f t="shared" si="14"/>
        <v>2.54</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2">
      <c r="A7" s="15"/>
      <c r="B7" s="24">
        <v>2024</v>
      </c>
      <c r="C7" s="24">
        <v>75027</v>
      </c>
      <c r="D7" s="24">
        <v>46</v>
      </c>
      <c r="E7" s="24">
        <v>1</v>
      </c>
      <c r="F7" s="24">
        <v>0</v>
      </c>
      <c r="G7" s="24">
        <v>1</v>
      </c>
      <c r="H7" s="24" t="s">
        <v>93</v>
      </c>
      <c r="I7" s="24" t="s">
        <v>94</v>
      </c>
      <c r="J7" s="24" t="s">
        <v>95</v>
      </c>
      <c r="K7" s="24" t="s">
        <v>96</v>
      </c>
      <c r="L7" s="24" t="s">
        <v>97</v>
      </c>
      <c r="M7" s="24" t="s">
        <v>98</v>
      </c>
      <c r="N7" s="25" t="s">
        <v>99</v>
      </c>
      <c r="O7" s="25">
        <v>53.18</v>
      </c>
      <c r="P7" s="25">
        <v>88.7</v>
      </c>
      <c r="Q7" s="25">
        <v>3780</v>
      </c>
      <c r="R7" s="25">
        <v>6050</v>
      </c>
      <c r="S7" s="25">
        <v>46.67</v>
      </c>
      <c r="T7" s="25">
        <v>129.63</v>
      </c>
      <c r="U7" s="25">
        <v>5291</v>
      </c>
      <c r="V7" s="25">
        <v>26.7</v>
      </c>
      <c r="W7" s="25">
        <v>198.16</v>
      </c>
      <c r="X7" s="25">
        <v>101.83</v>
      </c>
      <c r="Y7" s="25">
        <v>102.68</v>
      </c>
      <c r="Z7" s="25">
        <v>103.29</v>
      </c>
      <c r="AA7" s="25">
        <v>103.06</v>
      </c>
      <c r="AB7" s="25">
        <v>100.38</v>
      </c>
      <c r="AC7" s="25">
        <v>105.34</v>
      </c>
      <c r="AD7" s="25">
        <v>105.77</v>
      </c>
      <c r="AE7" s="25">
        <v>104.82</v>
      </c>
      <c r="AF7" s="25">
        <v>106.46</v>
      </c>
      <c r="AG7" s="25">
        <v>103.41</v>
      </c>
      <c r="AH7" s="25">
        <v>107.26</v>
      </c>
      <c r="AI7" s="25">
        <v>0</v>
      </c>
      <c r="AJ7" s="25">
        <v>0</v>
      </c>
      <c r="AK7" s="25">
        <v>0</v>
      </c>
      <c r="AL7" s="25">
        <v>0</v>
      </c>
      <c r="AM7" s="25">
        <v>0</v>
      </c>
      <c r="AN7" s="25">
        <v>24.04</v>
      </c>
      <c r="AO7" s="25">
        <v>28.03</v>
      </c>
      <c r="AP7" s="25">
        <v>26.73</v>
      </c>
      <c r="AQ7" s="25">
        <v>27.85</v>
      </c>
      <c r="AR7" s="25">
        <v>28</v>
      </c>
      <c r="AS7" s="25">
        <v>1.61</v>
      </c>
      <c r="AT7" s="25">
        <v>443.89</v>
      </c>
      <c r="AU7" s="25">
        <v>643.37</v>
      </c>
      <c r="AV7" s="25">
        <v>649.88</v>
      </c>
      <c r="AW7" s="25">
        <v>148.49</v>
      </c>
      <c r="AX7" s="25">
        <v>523.39</v>
      </c>
      <c r="AY7" s="25">
        <v>305.08</v>
      </c>
      <c r="AZ7" s="25">
        <v>305.33999999999997</v>
      </c>
      <c r="BA7" s="25">
        <v>310.01</v>
      </c>
      <c r="BB7" s="25">
        <v>311.12</v>
      </c>
      <c r="BC7" s="25">
        <v>293.51</v>
      </c>
      <c r="BD7" s="25">
        <v>239.69</v>
      </c>
      <c r="BE7" s="25">
        <v>1233.02</v>
      </c>
      <c r="BF7" s="25">
        <v>1256.73</v>
      </c>
      <c r="BG7" s="25">
        <v>1404.7</v>
      </c>
      <c r="BH7" s="25">
        <v>1677.3</v>
      </c>
      <c r="BI7" s="25">
        <v>2113.7800000000002</v>
      </c>
      <c r="BJ7" s="25">
        <v>585.59</v>
      </c>
      <c r="BK7" s="25">
        <v>561.34</v>
      </c>
      <c r="BL7" s="25">
        <v>538.33000000000004</v>
      </c>
      <c r="BM7" s="25">
        <v>515.14</v>
      </c>
      <c r="BN7" s="25">
        <v>498.34</v>
      </c>
      <c r="BO7" s="25">
        <v>264.86</v>
      </c>
      <c r="BP7" s="25">
        <v>47.23</v>
      </c>
      <c r="BQ7" s="25">
        <v>46.96</v>
      </c>
      <c r="BR7" s="25">
        <v>46.35</v>
      </c>
      <c r="BS7" s="25">
        <v>44.1</v>
      </c>
      <c r="BT7" s="25">
        <v>42.61</v>
      </c>
      <c r="BU7" s="25">
        <v>82.78</v>
      </c>
      <c r="BV7" s="25">
        <v>84.82</v>
      </c>
      <c r="BW7" s="25">
        <v>82.29</v>
      </c>
      <c r="BX7" s="25">
        <v>84.16</v>
      </c>
      <c r="BY7" s="25">
        <v>81.45</v>
      </c>
      <c r="BZ7" s="25">
        <v>97.59</v>
      </c>
      <c r="CA7" s="25">
        <v>399.59</v>
      </c>
      <c r="CB7" s="25">
        <v>402.28</v>
      </c>
      <c r="CC7" s="25">
        <v>408.51</v>
      </c>
      <c r="CD7" s="25">
        <v>429.86</v>
      </c>
      <c r="CE7" s="25">
        <v>448.44</v>
      </c>
      <c r="CF7" s="25">
        <v>225.09</v>
      </c>
      <c r="CG7" s="25">
        <v>224.82</v>
      </c>
      <c r="CH7" s="25">
        <v>230.85</v>
      </c>
      <c r="CI7" s="25">
        <v>230.21</v>
      </c>
      <c r="CJ7" s="25">
        <v>240.31</v>
      </c>
      <c r="CK7" s="25">
        <v>181.66</v>
      </c>
      <c r="CL7" s="25">
        <v>63.68</v>
      </c>
      <c r="CM7" s="25">
        <v>63.84</v>
      </c>
      <c r="CN7" s="25">
        <v>63.03</v>
      </c>
      <c r="CO7" s="25">
        <v>64.040000000000006</v>
      </c>
      <c r="CP7" s="25">
        <v>63.69</v>
      </c>
      <c r="CQ7" s="25">
        <v>49.38</v>
      </c>
      <c r="CR7" s="25">
        <v>50.09</v>
      </c>
      <c r="CS7" s="25">
        <v>50.1</v>
      </c>
      <c r="CT7" s="25">
        <v>49.76</v>
      </c>
      <c r="CU7" s="25">
        <v>49.74</v>
      </c>
      <c r="CV7" s="25">
        <v>60.21</v>
      </c>
      <c r="CW7" s="25">
        <v>83.63</v>
      </c>
      <c r="CX7" s="25">
        <v>83.47</v>
      </c>
      <c r="CY7" s="25">
        <v>83.39</v>
      </c>
      <c r="CZ7" s="25">
        <v>83.39</v>
      </c>
      <c r="DA7" s="25">
        <v>83.3</v>
      </c>
      <c r="DB7" s="25">
        <v>78.010000000000005</v>
      </c>
      <c r="DC7" s="25">
        <v>77.599999999999994</v>
      </c>
      <c r="DD7" s="25">
        <v>77.3</v>
      </c>
      <c r="DE7" s="25">
        <v>76.64</v>
      </c>
      <c r="DF7" s="25">
        <v>75.37</v>
      </c>
      <c r="DG7" s="25">
        <v>89.21</v>
      </c>
      <c r="DH7" s="25">
        <v>43.22</v>
      </c>
      <c r="DI7" s="25">
        <v>44.15</v>
      </c>
      <c r="DJ7" s="25">
        <v>45.41</v>
      </c>
      <c r="DK7" s="25">
        <v>45.41</v>
      </c>
      <c r="DL7" s="25">
        <v>45.89</v>
      </c>
      <c r="DM7" s="25">
        <v>47.5</v>
      </c>
      <c r="DN7" s="25">
        <v>48.41</v>
      </c>
      <c r="DO7" s="25">
        <v>50.02</v>
      </c>
      <c r="DP7" s="25">
        <v>51.38</v>
      </c>
      <c r="DQ7" s="25">
        <v>52.3</v>
      </c>
      <c r="DR7" s="25">
        <v>52.41</v>
      </c>
      <c r="DS7" s="25">
        <v>0.55000000000000004</v>
      </c>
      <c r="DT7" s="25">
        <v>0.55000000000000004</v>
      </c>
      <c r="DU7" s="25">
        <v>0.55000000000000004</v>
      </c>
      <c r="DV7" s="25">
        <v>0</v>
      </c>
      <c r="DW7" s="25">
        <v>0</v>
      </c>
      <c r="DX7" s="25">
        <v>17.399999999999999</v>
      </c>
      <c r="DY7" s="25">
        <v>18.64</v>
      </c>
      <c r="DZ7" s="25">
        <v>19.510000000000002</v>
      </c>
      <c r="EA7" s="25">
        <v>21.6</v>
      </c>
      <c r="EB7" s="25">
        <v>23.36</v>
      </c>
      <c r="EC7" s="25">
        <v>26.78</v>
      </c>
      <c r="ED7" s="25">
        <v>3.1</v>
      </c>
      <c r="EE7" s="25">
        <v>1.7</v>
      </c>
      <c r="EF7" s="25">
        <v>1.58</v>
      </c>
      <c r="EG7" s="25">
        <v>1.57</v>
      </c>
      <c r="EH7" s="25">
        <v>2.54</v>
      </c>
      <c r="EI7" s="25">
        <v>0.4</v>
      </c>
      <c r="EJ7" s="25">
        <v>0.36</v>
      </c>
      <c r="EK7" s="25">
        <v>0.56999999999999995</v>
      </c>
      <c r="EL7" s="25">
        <v>0.56000000000000005</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松本 涼輔</cp:lastModifiedBy>
  <cp:lastPrinted>2026-01-19T00:31:51Z</cp:lastPrinted>
  <dcterms:created xsi:type="dcterms:W3CDTF">2025-12-12T09:12:39Z</dcterms:created>
  <dcterms:modified xsi:type="dcterms:W3CDTF">2026-01-19T00:35:30Z</dcterms:modified>
  <cp:category/>
</cp:coreProperties>
</file>