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10.152.101.10\share\Disk\10_生活環境課\③上下水道係\01_上下水道一般\10_経営比較分析表\R7\02_提出\"/>
    </mc:Choice>
  </mc:AlternateContent>
  <xr:revisionPtr revIDLastSave="0" documentId="13_ncr:1_{9E9C171C-E2DC-4AEA-9AC4-49310C429BED}" xr6:coauthVersionLast="45" xr6:coauthVersionMax="45" xr10:uidLastSave="{00000000-0000-0000-0000-000000000000}"/>
  <workbookProtection workbookAlgorithmName="SHA-512" workbookHashValue="KODb76xe0dQOH4orxjjnNQXal2gt98Jk2Bxfj+gY/2E2NVhVgPtTfEzw4EGA7ApvVNPOGp/NjA+iLeQoLNY+/Q==" workbookSaltValue="ZRz7E35ScD0laq6foRadxA=="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W6" i="5"/>
  <c r="AT10" i="4" s="1"/>
  <c r="V6" i="5"/>
  <c r="U6" i="5"/>
  <c r="T6" i="5"/>
  <c r="AT8" i="4" s="1"/>
  <c r="S6" i="5"/>
  <c r="AL8" i="4" s="1"/>
  <c r="R6" i="5"/>
  <c r="Q6" i="5"/>
  <c r="W10" i="4" s="1"/>
  <c r="P6" i="5"/>
  <c r="P10" i="4" s="1"/>
  <c r="O6" i="5"/>
  <c r="I10" i="4" s="1"/>
  <c r="N6" i="5"/>
  <c r="B10" i="4" s="1"/>
  <c r="M6" i="5"/>
  <c r="L6" i="5"/>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H85" i="4"/>
  <c r="F85" i="4"/>
  <c r="BB10" i="4"/>
  <c r="AL10" i="4"/>
  <c r="AD10" i="4"/>
  <c r="BB8" i="4"/>
  <c r="AD8" i="4"/>
  <c r="W8" i="4"/>
  <c r="I8" i="4"/>
  <c r="B8" i="4"/>
</calcChain>
</file>

<file path=xl/sharedStrings.xml><?xml version="1.0" encoding="utf-8"?>
<sst xmlns="http://schemas.openxmlformats.org/spreadsheetml/2006/main" count="297" uniqueCount="116">
  <si>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</si>
  <si>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</si>
  <si>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</si>
  <si>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</si>
  <si>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</si>
  <si>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</si>
  <si>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</si>
  <si>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</si>
  <si>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</si>
  <si>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</si>
  <si>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</si>
  <si>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</si>
  <si>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</si>
  <si>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</si>
  <si>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</si>
  <si>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</si>
  <si>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</si>
  <si>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</si>
  <si>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</si>
  <si>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</si>
  <si>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</si>
  <si>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</si>
  <si>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</si>
  <si>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</si>
  <si>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</si>
  <si>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</si>
  <si>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</si>
  <si>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</si>
  <si>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</si>
  <si>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</si>
  <si>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</si>
  <si>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</si>
  <si>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</si>
  <si>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</si>
  <si>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</si>
  <si>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</si>
  <si>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</si>
  <si>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</si>
  <si>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</si>
  <si>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</si>
  <si>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</si>
  <si>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</si>
  <si>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</si>
  <si>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</si>
  <si>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</si>
  <si>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</si>
  <si>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</si>
  <si>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</si>
  <si>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</si>
  <si>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</si>
  <si>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</si>
  <si>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</si>
  <si>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</si>
  <si>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</si>
  <si>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</si>
  <si>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</si>
  <si>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</si>
  <si>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</si>
  <si>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</si>
  <si>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</si>
  <si>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</si>
  <si>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</si>
  <si>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</si>
  <si>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</si>
  <si>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</si>
  <si>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</si>
  <si>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</si>
  <si>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</si>
  <si>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</si>
  <si>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</si>
  <si>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</si>
  <si>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</si>
  <si>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</si>
  <si>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</si>
  <si>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</si>
  <si>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</si>
  <si>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</si>
  <si>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</si>
  <si>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</si>
  <si>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</si>
  <si>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</si>
  <si>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</si>
  <si>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</si>
  <si>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</si>
  <si>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</si>
  <si>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</si>
  <si>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</si>
  <si>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</si>
  <si>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</si>
  <si>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</si>
  <si>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</si>
  <si>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</si>
  <si>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</si>
  <si>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</si>
  <si>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</si>
  <si>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</si>
  <si>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塙町</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</si>
  <si>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</si>
  <si>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</si>
  <si>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</si>
  <si>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</si>
  <si>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</si>
  <si>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</si>
  <si>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</si>
  <si>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</si>
  <si>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</si>
  <si>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</si>
  <si>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</si>
  <si>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</si>
  <si>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</si>
  <si>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</si>
  <si>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</si>
  <si>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</si>
  <si>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供用開始から30年を経過し、施設設備の老朽化等による更新費用が増加する見込みである。ストックマネジメント計画に基づく適切な施設管理を行い、施設全体のコスト縮減に努めている。</t>
    <phoneticPr fontId="4"/>
  </si>
  <si>
    <t>①一般会計からの基準外繰入により、100%以上である状況に変わりがない。料金改定を令和8年度に予定しており、経営の改善を図っていく。
③100％を下回っていることから、使用料改定等の支払能力を高めるための経営改善を図っていく必要がある。
④企業債残高対事業規模比率は高い数値となっており、投資規模の適正化を検討し経営改善を図っていかなければならない。
⑤全国平均並びに類似団体より高水準であるが、人口減少により、今後は低下していく見込みである。
⑥類似団体より低い水準であるが、維持管理費の更なるコスト縮減に取り組む必要がある。
⑦施設利用率は汚水処理人口の減少により施設利用率は低下していくものと推測される。汚水処理施設の統合、処理方法の見直し等の改善が必要である。
⑧全国平均、類似団体と乖離は少ないが、接続率向上に努める必要がある。</t>
    <rPh sb="120" eb="122">
      <t>キギョウ</t>
    </rPh>
    <rPh sb="122" eb="123">
      <t>サイ</t>
    </rPh>
    <rPh sb="123" eb="125">
      <t>ザンダカ</t>
    </rPh>
    <rPh sb="125" eb="126">
      <t>タイ</t>
    </rPh>
    <rPh sb="126" eb="128">
      <t>ジギョウ</t>
    </rPh>
    <rPh sb="128" eb="130">
      <t>キボ</t>
    </rPh>
    <rPh sb="130" eb="132">
      <t>ヒリツ</t>
    </rPh>
    <rPh sb="133" eb="134">
      <t>タカ</t>
    </rPh>
    <rPh sb="135" eb="137">
      <t>スウチ</t>
    </rPh>
    <rPh sb="340" eb="342">
      <t>ゼンコク</t>
    </rPh>
    <rPh sb="342" eb="344">
      <t>ヘイキン</t>
    </rPh>
    <rPh sb="345" eb="347">
      <t>ルイジ</t>
    </rPh>
    <rPh sb="347" eb="349">
      <t>ダンタイ</t>
    </rPh>
    <rPh sb="350" eb="352">
      <t>カイリ</t>
    </rPh>
    <rPh sb="353" eb="354">
      <t>スク</t>
    </rPh>
    <rPh sb="358" eb="360">
      <t>セツゾク</t>
    </rPh>
    <rPh sb="360" eb="361">
      <t>リツ</t>
    </rPh>
    <rPh sb="361" eb="363">
      <t>コウジョウ</t>
    </rPh>
    <rPh sb="364" eb="365">
      <t>ツト</t>
    </rPh>
    <rPh sb="367" eb="369">
      <t>ヒツヨウ</t>
    </rPh>
    <phoneticPr fontId="4"/>
  </si>
  <si>
    <t>・経営の健全性・効率性については、健全かつ適正な事業運営を行うため、料金改定を令和8年度を目標に進めていく。
・老朽化の状況については、資産の更新需要に備え、投資の見通しと財源の見通しを適切に把握し、目標設定及び目標達成に要する計画期間内の投資規模を把握して進めていく。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</si>
</sst>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AD3A-47DB-882A-A10EB379E69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0.02</c:v>
                </c:pt>
                <c:pt idx="4">
                  <c:v>0.02</c:v>
                </c:pt>
              </c:numCache>
            </c:numRef>
          </c:val>
          <c:smooth val="0"/>
          <c:extLst>
            <c:ext xmlns:c16="http://schemas.microsoft.com/office/drawing/2014/chart" uri="{C3380CC4-5D6E-409C-BE32-E72D297353CC}">
              <c16:uniqueId val="{00000001-AD3A-47DB-882A-A10EB379E69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55.83</c:v>
                </c:pt>
                <c:pt idx="4">
                  <c:v>55.39</c:v>
                </c:pt>
              </c:numCache>
            </c:numRef>
          </c:val>
          <c:extLst>
            <c:ext xmlns:c16="http://schemas.microsoft.com/office/drawing/2014/chart" uri="{C3380CC4-5D6E-409C-BE32-E72D297353CC}">
              <c16:uniqueId val="{00000000-9B53-4770-A936-B7A86B1CB0A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52.63</c:v>
                </c:pt>
                <c:pt idx="4">
                  <c:v>52.34</c:v>
                </c:pt>
              </c:numCache>
            </c:numRef>
          </c:val>
          <c:smooth val="0"/>
          <c:extLst>
            <c:ext xmlns:c16="http://schemas.microsoft.com/office/drawing/2014/chart" uri="{C3380CC4-5D6E-409C-BE32-E72D297353CC}">
              <c16:uniqueId val="{00000001-9B53-4770-A936-B7A86B1CB0A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88.1</c:v>
                </c:pt>
                <c:pt idx="4">
                  <c:v>87.31</c:v>
                </c:pt>
              </c:numCache>
            </c:numRef>
          </c:val>
          <c:extLst>
            <c:ext xmlns:c16="http://schemas.microsoft.com/office/drawing/2014/chart" uri="{C3380CC4-5D6E-409C-BE32-E72D297353CC}">
              <c16:uniqueId val="{00000000-8396-418C-AA7A-0EDF4A127AC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90.32</c:v>
                </c:pt>
                <c:pt idx="4">
                  <c:v>90.05</c:v>
                </c:pt>
              </c:numCache>
            </c:numRef>
          </c:val>
          <c:smooth val="0"/>
          <c:extLst>
            <c:ext xmlns:c16="http://schemas.microsoft.com/office/drawing/2014/chart" uri="{C3380CC4-5D6E-409C-BE32-E72D297353CC}">
              <c16:uniqueId val="{00000001-8396-418C-AA7A-0EDF4A127AC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122.78</c:v>
                </c:pt>
                <c:pt idx="4">
                  <c:v>116.5</c:v>
                </c:pt>
              </c:numCache>
            </c:numRef>
          </c:val>
          <c:extLst>
            <c:ext xmlns:c16="http://schemas.microsoft.com/office/drawing/2014/chart" uri="{C3380CC4-5D6E-409C-BE32-E72D297353CC}">
              <c16:uniqueId val="{00000000-37AA-4D79-AA6B-3BF5FC6BB8C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103.07</c:v>
                </c:pt>
                <c:pt idx="4">
                  <c:v>103.04</c:v>
                </c:pt>
              </c:numCache>
            </c:numRef>
          </c:val>
          <c:smooth val="0"/>
          <c:extLst>
            <c:ext xmlns:c16="http://schemas.microsoft.com/office/drawing/2014/chart" uri="{C3380CC4-5D6E-409C-BE32-E72D297353CC}">
              <c16:uniqueId val="{00000001-37AA-4D79-AA6B-3BF5FC6BB8C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3.61</c:v>
                </c:pt>
                <c:pt idx="4">
                  <c:v>7.46</c:v>
                </c:pt>
              </c:numCache>
            </c:numRef>
          </c:val>
          <c:extLst>
            <c:ext xmlns:c16="http://schemas.microsoft.com/office/drawing/2014/chart" uri="{C3380CC4-5D6E-409C-BE32-E72D297353CC}">
              <c16:uniqueId val="{00000000-B404-4D45-997E-1E44BDE0567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30.5</c:v>
                </c:pt>
                <c:pt idx="4">
                  <c:v>30.49</c:v>
                </c:pt>
              </c:numCache>
            </c:numRef>
          </c:val>
          <c:smooth val="0"/>
          <c:extLst>
            <c:ext xmlns:c16="http://schemas.microsoft.com/office/drawing/2014/chart" uri="{C3380CC4-5D6E-409C-BE32-E72D297353CC}">
              <c16:uniqueId val="{00000001-B404-4D45-997E-1E44BDE0567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82A1-4AB1-AE40-67388BFDD06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c:v>0.05</c:v>
                </c:pt>
              </c:numCache>
            </c:numRef>
          </c:val>
          <c:smooth val="0"/>
          <c:extLst>
            <c:ext xmlns:c16="http://schemas.microsoft.com/office/drawing/2014/chart" uri="{C3380CC4-5D6E-409C-BE32-E72D297353CC}">
              <c16:uniqueId val="{00000001-82A1-4AB1-AE40-67388BFDD06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7738-45B5-AF27-373A25596DD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120.64</c:v>
                </c:pt>
                <c:pt idx="4">
                  <c:v>100.31</c:v>
                </c:pt>
              </c:numCache>
            </c:numRef>
          </c:val>
          <c:smooth val="0"/>
          <c:extLst>
            <c:ext xmlns:c16="http://schemas.microsoft.com/office/drawing/2014/chart" uri="{C3380CC4-5D6E-409C-BE32-E72D297353CC}">
              <c16:uniqueId val="{00000001-7738-45B5-AF27-373A25596DD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36.43</c:v>
                </c:pt>
                <c:pt idx="4">
                  <c:v>42.68</c:v>
                </c:pt>
              </c:numCache>
            </c:numRef>
          </c:val>
          <c:extLst>
            <c:ext xmlns:c16="http://schemas.microsoft.com/office/drawing/2014/chart" uri="{C3380CC4-5D6E-409C-BE32-E72D297353CC}">
              <c16:uniqueId val="{00000000-9C72-40B1-A65E-0666CDC22FA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39.82</c:v>
                </c:pt>
                <c:pt idx="4">
                  <c:v>41.03</c:v>
                </c:pt>
              </c:numCache>
            </c:numRef>
          </c:val>
          <c:smooth val="0"/>
          <c:extLst>
            <c:ext xmlns:c16="http://schemas.microsoft.com/office/drawing/2014/chart" uri="{C3380CC4-5D6E-409C-BE32-E72D297353CC}">
              <c16:uniqueId val="{00000001-9C72-40B1-A65E-0666CDC22FA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1363.5</c:v>
                </c:pt>
                <c:pt idx="4">
                  <c:v>1177.57</c:v>
                </c:pt>
              </c:numCache>
            </c:numRef>
          </c:val>
          <c:extLst>
            <c:ext xmlns:c16="http://schemas.microsoft.com/office/drawing/2014/chart" uri="{C3380CC4-5D6E-409C-BE32-E72D297353CC}">
              <c16:uniqueId val="{00000000-66C7-4536-B840-A21119FA4B8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743.31</c:v>
                </c:pt>
                <c:pt idx="4">
                  <c:v>796.8</c:v>
                </c:pt>
              </c:numCache>
            </c:numRef>
          </c:val>
          <c:smooth val="0"/>
          <c:extLst>
            <c:ext xmlns:c16="http://schemas.microsoft.com/office/drawing/2014/chart" uri="{C3380CC4-5D6E-409C-BE32-E72D297353CC}">
              <c16:uniqueId val="{00000001-66C7-4536-B840-A21119FA4B8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43.7</c:v>
                </c:pt>
                <c:pt idx="4">
                  <c:v>93.27</c:v>
                </c:pt>
              </c:numCache>
            </c:numRef>
          </c:val>
          <c:extLst>
            <c:ext xmlns:c16="http://schemas.microsoft.com/office/drawing/2014/chart" uri="{C3380CC4-5D6E-409C-BE32-E72D297353CC}">
              <c16:uniqueId val="{00000000-2A45-4893-8064-368B61E4983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61.15</c:v>
                </c:pt>
                <c:pt idx="4">
                  <c:v>58.41</c:v>
                </c:pt>
              </c:numCache>
            </c:numRef>
          </c:val>
          <c:smooth val="0"/>
          <c:extLst>
            <c:ext xmlns:c16="http://schemas.microsoft.com/office/drawing/2014/chart" uri="{C3380CC4-5D6E-409C-BE32-E72D297353CC}">
              <c16:uniqueId val="{00000001-2A45-4893-8064-368B61E4983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324.10000000000002</c:v>
                </c:pt>
                <c:pt idx="4">
                  <c:v>151.96</c:v>
                </c:pt>
              </c:numCache>
            </c:numRef>
          </c:val>
          <c:extLst>
            <c:ext xmlns:c16="http://schemas.microsoft.com/office/drawing/2014/chart" uri="{C3380CC4-5D6E-409C-BE32-E72D297353CC}">
              <c16:uniqueId val="{00000000-D146-4115-8DED-A07A5D5FFD5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250.43</c:v>
                </c:pt>
                <c:pt idx="4">
                  <c:v>267.33999999999997</c:v>
                </c:pt>
              </c:numCache>
            </c:numRef>
          </c:val>
          <c:smooth val="0"/>
          <c:extLst>
            <c:ext xmlns:c16="http://schemas.microsoft.com/office/drawing/2014/chart" uri="{C3380CC4-5D6E-409C-BE32-E72D297353CC}">
              <c16:uniqueId val="{00000001-D146-4115-8DED-A07A5D5FFD5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64"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福島県　塙町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F1</v>
      </c>
      <c r="X8" s="64"/>
      <c r="Y8" s="64"/>
      <c r="Z8" s="64"/>
      <c r="AA8" s="64"/>
      <c r="AB8" s="64"/>
      <c r="AC8" s="64"/>
      <c r="AD8" s="65" t="str">
        <f>データ!$M$6</f>
        <v>非設置</v>
      </c>
      <c r="AE8" s="65"/>
      <c r="AF8" s="65"/>
      <c r="AG8" s="65"/>
      <c r="AH8" s="65"/>
      <c r="AI8" s="65"/>
      <c r="AJ8" s="65"/>
      <c r="AK8" s="3"/>
      <c r="AL8" s="45">
        <f>データ!S6</f>
        <v>7821</v>
      </c>
      <c r="AM8" s="45"/>
      <c r="AN8" s="45"/>
      <c r="AO8" s="45"/>
      <c r="AP8" s="45"/>
      <c r="AQ8" s="45"/>
      <c r="AR8" s="45"/>
      <c r="AS8" s="45"/>
      <c r="AT8" s="44">
        <f>データ!T6</f>
        <v>211.41</v>
      </c>
      <c r="AU8" s="44"/>
      <c r="AV8" s="44"/>
      <c r="AW8" s="44"/>
      <c r="AX8" s="44"/>
      <c r="AY8" s="44"/>
      <c r="AZ8" s="44"/>
      <c r="BA8" s="44"/>
      <c r="BB8" s="44">
        <f>データ!U6</f>
        <v>36.99</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83.2</v>
      </c>
      <c r="J10" s="44"/>
      <c r="K10" s="44"/>
      <c r="L10" s="44"/>
      <c r="M10" s="44"/>
      <c r="N10" s="44"/>
      <c r="O10" s="44"/>
      <c r="P10" s="44">
        <f>データ!P6</f>
        <v>30.07</v>
      </c>
      <c r="Q10" s="44"/>
      <c r="R10" s="44"/>
      <c r="S10" s="44"/>
      <c r="T10" s="44"/>
      <c r="U10" s="44"/>
      <c r="V10" s="44"/>
      <c r="W10" s="44">
        <f>データ!Q6</f>
        <v>90</v>
      </c>
      <c r="X10" s="44"/>
      <c r="Y10" s="44"/>
      <c r="Z10" s="44"/>
      <c r="AA10" s="44"/>
      <c r="AB10" s="44"/>
      <c r="AC10" s="44"/>
      <c r="AD10" s="45">
        <f>データ!R6</f>
        <v>3080</v>
      </c>
      <c r="AE10" s="45"/>
      <c r="AF10" s="45"/>
      <c r="AG10" s="45"/>
      <c r="AH10" s="45"/>
      <c r="AI10" s="45"/>
      <c r="AJ10" s="45"/>
      <c r="AK10" s="2"/>
      <c r="AL10" s="45">
        <f>データ!V6</f>
        <v>2333</v>
      </c>
      <c r="AM10" s="45"/>
      <c r="AN10" s="45"/>
      <c r="AO10" s="45"/>
      <c r="AP10" s="45"/>
      <c r="AQ10" s="45"/>
      <c r="AR10" s="45"/>
      <c r="AS10" s="45"/>
      <c r="AT10" s="44">
        <f>データ!W6</f>
        <v>2.12</v>
      </c>
      <c r="AU10" s="44"/>
      <c r="AV10" s="44"/>
      <c r="AW10" s="44"/>
      <c r="AX10" s="44"/>
      <c r="AY10" s="44"/>
      <c r="AZ10" s="44"/>
      <c r="BA10" s="44"/>
      <c r="BB10" s="44">
        <f>データ!X6</f>
        <v>1100.47</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SqkDehD4NfsK8BxK+uXayBqqSlElCWR145j6Oja6q6R8hj+18oSDlhlhn6Y8VI/omEyuZIxDiTkncDxwqbmgbw==" saltValue="VIfjRtKSoA97uywICJshR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74837</v>
      </c>
      <c r="D6" s="19">
        <f t="shared" si="3"/>
        <v>46</v>
      </c>
      <c r="E6" s="19">
        <f t="shared" si="3"/>
        <v>17</v>
      </c>
      <c r="F6" s="19">
        <f t="shared" si="3"/>
        <v>5</v>
      </c>
      <c r="G6" s="19">
        <f t="shared" si="3"/>
        <v>0</v>
      </c>
      <c r="H6" s="19" t="str">
        <f t="shared" si="3"/>
        <v>福島県　塙町</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83.2</v>
      </c>
      <c r="P6" s="20">
        <f t="shared" si="3"/>
        <v>30.07</v>
      </c>
      <c r="Q6" s="20">
        <f t="shared" si="3"/>
        <v>90</v>
      </c>
      <c r="R6" s="20">
        <f t="shared" si="3"/>
        <v>3080</v>
      </c>
      <c r="S6" s="20">
        <f t="shared" si="3"/>
        <v>7821</v>
      </c>
      <c r="T6" s="20">
        <f t="shared" si="3"/>
        <v>211.41</v>
      </c>
      <c r="U6" s="20">
        <f t="shared" si="3"/>
        <v>36.99</v>
      </c>
      <c r="V6" s="20">
        <f t="shared" si="3"/>
        <v>2333</v>
      </c>
      <c r="W6" s="20">
        <f t="shared" si="3"/>
        <v>2.12</v>
      </c>
      <c r="X6" s="20">
        <f t="shared" si="3"/>
        <v>1100.47</v>
      </c>
      <c r="Y6" s="21" t="str">
        <f>IF(Y7="",NA(),Y7)</f>
        <v>-</v>
      </c>
      <c r="Z6" s="21" t="str">
        <f t="shared" ref="Z6:AH6" si="4">IF(Z7="",NA(),Z7)</f>
        <v>-</v>
      </c>
      <c r="AA6" s="21" t="str">
        <f t="shared" si="4"/>
        <v>-</v>
      </c>
      <c r="AB6" s="21">
        <f t="shared" si="4"/>
        <v>122.78</v>
      </c>
      <c r="AC6" s="21">
        <f t="shared" si="4"/>
        <v>116.5</v>
      </c>
      <c r="AD6" s="21" t="str">
        <f t="shared" si="4"/>
        <v>-</v>
      </c>
      <c r="AE6" s="21" t="str">
        <f t="shared" si="4"/>
        <v>-</v>
      </c>
      <c r="AF6" s="21" t="str">
        <f t="shared" si="4"/>
        <v>-</v>
      </c>
      <c r="AG6" s="21">
        <f t="shared" si="4"/>
        <v>103.07</v>
      </c>
      <c r="AH6" s="21">
        <f t="shared" si="4"/>
        <v>103.04</v>
      </c>
      <c r="AI6" s="20" t="str">
        <f>IF(AI7="","",IF(AI7="-","【-】","【"&amp;SUBSTITUTE(TEXT(AI7,"#,##0.00"),"-","△")&amp;"】"))</f>
        <v>【104.30】</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120.64</v>
      </c>
      <c r="AS6" s="21">
        <f t="shared" si="5"/>
        <v>100.31</v>
      </c>
      <c r="AT6" s="20" t="str">
        <f>IF(AT7="","",IF(AT7="-","【-】","【"&amp;SUBSTITUTE(TEXT(AT7,"#,##0.00"),"-","△")&amp;"】"))</f>
        <v>【102.74】</v>
      </c>
      <c r="AU6" s="21" t="str">
        <f>IF(AU7="",NA(),AU7)</f>
        <v>-</v>
      </c>
      <c r="AV6" s="21" t="str">
        <f t="shared" ref="AV6:BD6" si="6">IF(AV7="",NA(),AV7)</f>
        <v>-</v>
      </c>
      <c r="AW6" s="21" t="str">
        <f t="shared" si="6"/>
        <v>-</v>
      </c>
      <c r="AX6" s="21">
        <f t="shared" si="6"/>
        <v>36.43</v>
      </c>
      <c r="AY6" s="21">
        <f t="shared" si="6"/>
        <v>42.68</v>
      </c>
      <c r="AZ6" s="21" t="str">
        <f t="shared" si="6"/>
        <v>-</v>
      </c>
      <c r="BA6" s="21" t="str">
        <f t="shared" si="6"/>
        <v>-</v>
      </c>
      <c r="BB6" s="21" t="str">
        <f t="shared" si="6"/>
        <v>-</v>
      </c>
      <c r="BC6" s="21">
        <f t="shared" si="6"/>
        <v>39.82</v>
      </c>
      <c r="BD6" s="21">
        <f t="shared" si="6"/>
        <v>41.03</v>
      </c>
      <c r="BE6" s="20" t="str">
        <f>IF(BE7="","",IF(BE7="-","【-】","【"&amp;SUBSTITUTE(TEXT(BE7,"#,##0.00"),"-","△")&amp;"】"))</f>
        <v>【47.19】</v>
      </c>
      <c r="BF6" s="21" t="str">
        <f>IF(BF7="",NA(),BF7)</f>
        <v>-</v>
      </c>
      <c r="BG6" s="21" t="str">
        <f t="shared" ref="BG6:BO6" si="7">IF(BG7="",NA(),BG7)</f>
        <v>-</v>
      </c>
      <c r="BH6" s="21" t="str">
        <f t="shared" si="7"/>
        <v>-</v>
      </c>
      <c r="BI6" s="21">
        <f t="shared" si="7"/>
        <v>1363.5</v>
      </c>
      <c r="BJ6" s="21">
        <f t="shared" si="7"/>
        <v>1177.57</v>
      </c>
      <c r="BK6" s="21" t="str">
        <f t="shared" si="7"/>
        <v>-</v>
      </c>
      <c r="BL6" s="21" t="str">
        <f t="shared" si="7"/>
        <v>-</v>
      </c>
      <c r="BM6" s="21" t="str">
        <f t="shared" si="7"/>
        <v>-</v>
      </c>
      <c r="BN6" s="21">
        <f t="shared" si="7"/>
        <v>743.31</v>
      </c>
      <c r="BO6" s="21">
        <f t="shared" si="7"/>
        <v>796.8</v>
      </c>
      <c r="BP6" s="20" t="str">
        <f>IF(BP7="","",IF(BP7="-","【-】","【"&amp;SUBSTITUTE(TEXT(BP7,"#,##0.00"),"-","△")&amp;"】"))</f>
        <v>【798.10】</v>
      </c>
      <c r="BQ6" s="21" t="str">
        <f>IF(BQ7="",NA(),BQ7)</f>
        <v>-</v>
      </c>
      <c r="BR6" s="21" t="str">
        <f t="shared" ref="BR6:BZ6" si="8">IF(BR7="",NA(),BR7)</f>
        <v>-</v>
      </c>
      <c r="BS6" s="21" t="str">
        <f t="shared" si="8"/>
        <v>-</v>
      </c>
      <c r="BT6" s="21">
        <f t="shared" si="8"/>
        <v>43.7</v>
      </c>
      <c r="BU6" s="21">
        <f t="shared" si="8"/>
        <v>93.27</v>
      </c>
      <c r="BV6" s="21" t="str">
        <f t="shared" si="8"/>
        <v>-</v>
      </c>
      <c r="BW6" s="21" t="str">
        <f t="shared" si="8"/>
        <v>-</v>
      </c>
      <c r="BX6" s="21" t="str">
        <f t="shared" si="8"/>
        <v>-</v>
      </c>
      <c r="BY6" s="21">
        <f t="shared" si="8"/>
        <v>61.15</v>
      </c>
      <c r="BZ6" s="21">
        <f t="shared" si="8"/>
        <v>58.41</v>
      </c>
      <c r="CA6" s="20" t="str">
        <f>IF(CA7="","",IF(CA7="-","【-】","【"&amp;SUBSTITUTE(TEXT(CA7,"#,##0.00"),"-","△")&amp;"】"))</f>
        <v>【54.51】</v>
      </c>
      <c r="CB6" s="21" t="str">
        <f>IF(CB7="",NA(),CB7)</f>
        <v>-</v>
      </c>
      <c r="CC6" s="21" t="str">
        <f t="shared" ref="CC6:CK6" si="9">IF(CC7="",NA(),CC7)</f>
        <v>-</v>
      </c>
      <c r="CD6" s="21" t="str">
        <f t="shared" si="9"/>
        <v>-</v>
      </c>
      <c r="CE6" s="21">
        <f t="shared" si="9"/>
        <v>324.10000000000002</v>
      </c>
      <c r="CF6" s="21">
        <f t="shared" si="9"/>
        <v>151.96</v>
      </c>
      <c r="CG6" s="21" t="str">
        <f t="shared" si="9"/>
        <v>-</v>
      </c>
      <c r="CH6" s="21" t="str">
        <f t="shared" si="9"/>
        <v>-</v>
      </c>
      <c r="CI6" s="21" t="str">
        <f t="shared" si="9"/>
        <v>-</v>
      </c>
      <c r="CJ6" s="21">
        <f t="shared" si="9"/>
        <v>250.43</v>
      </c>
      <c r="CK6" s="21">
        <f t="shared" si="9"/>
        <v>267.33999999999997</v>
      </c>
      <c r="CL6" s="20" t="str">
        <f>IF(CL7="","",IF(CL7="-","【-】","【"&amp;SUBSTITUTE(TEXT(CL7,"#,##0.00"),"-","△")&amp;"】"))</f>
        <v>【286.33】</v>
      </c>
      <c r="CM6" s="21" t="str">
        <f>IF(CM7="",NA(),CM7)</f>
        <v>-</v>
      </c>
      <c r="CN6" s="21" t="str">
        <f t="shared" ref="CN6:CV6" si="10">IF(CN7="",NA(),CN7)</f>
        <v>-</v>
      </c>
      <c r="CO6" s="21" t="str">
        <f t="shared" si="10"/>
        <v>-</v>
      </c>
      <c r="CP6" s="21">
        <f t="shared" si="10"/>
        <v>55.83</v>
      </c>
      <c r="CQ6" s="21">
        <f t="shared" si="10"/>
        <v>55.39</v>
      </c>
      <c r="CR6" s="21" t="str">
        <f t="shared" si="10"/>
        <v>-</v>
      </c>
      <c r="CS6" s="21" t="str">
        <f t="shared" si="10"/>
        <v>-</v>
      </c>
      <c r="CT6" s="21" t="str">
        <f t="shared" si="10"/>
        <v>-</v>
      </c>
      <c r="CU6" s="21">
        <f t="shared" si="10"/>
        <v>52.63</v>
      </c>
      <c r="CV6" s="21">
        <f t="shared" si="10"/>
        <v>52.34</v>
      </c>
      <c r="CW6" s="20" t="str">
        <f>IF(CW7="","",IF(CW7="-","【-】","【"&amp;SUBSTITUTE(TEXT(CW7,"#,##0.00"),"-","△")&amp;"】"))</f>
        <v>【49.92】</v>
      </c>
      <c r="CX6" s="21" t="str">
        <f>IF(CX7="",NA(),CX7)</f>
        <v>-</v>
      </c>
      <c r="CY6" s="21" t="str">
        <f t="shared" ref="CY6:DG6" si="11">IF(CY7="",NA(),CY7)</f>
        <v>-</v>
      </c>
      <c r="CZ6" s="21" t="str">
        <f t="shared" si="11"/>
        <v>-</v>
      </c>
      <c r="DA6" s="21">
        <f t="shared" si="11"/>
        <v>88.1</v>
      </c>
      <c r="DB6" s="21">
        <f t="shared" si="11"/>
        <v>87.31</v>
      </c>
      <c r="DC6" s="21" t="str">
        <f t="shared" si="11"/>
        <v>-</v>
      </c>
      <c r="DD6" s="21" t="str">
        <f t="shared" si="11"/>
        <v>-</v>
      </c>
      <c r="DE6" s="21" t="str">
        <f t="shared" si="11"/>
        <v>-</v>
      </c>
      <c r="DF6" s="21">
        <f t="shared" si="11"/>
        <v>90.32</v>
      </c>
      <c r="DG6" s="21">
        <f t="shared" si="11"/>
        <v>90.05</v>
      </c>
      <c r="DH6" s="20" t="str">
        <f>IF(DH7="","",IF(DH7="-","【-】","【"&amp;SUBSTITUTE(TEXT(DH7,"#,##0.00"),"-","△")&amp;"】"))</f>
        <v>【87.80】</v>
      </c>
      <c r="DI6" s="21" t="str">
        <f>IF(DI7="",NA(),DI7)</f>
        <v>-</v>
      </c>
      <c r="DJ6" s="21" t="str">
        <f t="shared" ref="DJ6:DR6" si="12">IF(DJ7="",NA(),DJ7)</f>
        <v>-</v>
      </c>
      <c r="DK6" s="21" t="str">
        <f t="shared" si="12"/>
        <v>-</v>
      </c>
      <c r="DL6" s="21">
        <f t="shared" si="12"/>
        <v>3.61</v>
      </c>
      <c r="DM6" s="21">
        <f t="shared" si="12"/>
        <v>7.46</v>
      </c>
      <c r="DN6" s="21" t="str">
        <f t="shared" si="12"/>
        <v>-</v>
      </c>
      <c r="DO6" s="21" t="str">
        <f t="shared" si="12"/>
        <v>-</v>
      </c>
      <c r="DP6" s="21" t="str">
        <f t="shared" si="12"/>
        <v>-</v>
      </c>
      <c r="DQ6" s="21">
        <f t="shared" si="12"/>
        <v>30.5</v>
      </c>
      <c r="DR6" s="21">
        <f t="shared" si="12"/>
        <v>30.49</v>
      </c>
      <c r="DS6" s="20" t="str">
        <f>IF(DS7="","",IF(DS7="-","【-】","【"&amp;SUBSTITUTE(TEXT(DS7,"#,##0.00"),"-","△")&amp;"】"))</f>
        <v>【28.46】</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1">
        <f t="shared" si="13"/>
        <v>0.05</v>
      </c>
      <c r="ED6" s="20" t="str">
        <f>IF(ED7="","",IF(ED7="-","【-】","【"&amp;SUBSTITUTE(TEXT(ED7,"#,##0.00"),"-","△")&amp;"】"))</f>
        <v>【0.03】</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0.02</v>
      </c>
      <c r="EN6" s="21">
        <f t="shared" si="14"/>
        <v>0.02</v>
      </c>
      <c r="EO6" s="20" t="str">
        <f>IF(EO7="","",IF(EO7="-","【-】","【"&amp;SUBSTITUTE(TEXT(EO7,"#,##0.00"),"-","△")&amp;"】"))</f>
        <v>【0.02】</v>
      </c>
    </row>
    <row r="7" spans="1:148" s="22" customFormat="1" x14ac:dyDescent="0.15">
      <c r="A7" s="14"/>
      <c r="B7" s="23">
        <v>2024</v>
      </c>
      <c r="C7" s="23">
        <v>74837</v>
      </c>
      <c r="D7" s="23">
        <v>46</v>
      </c>
      <c r="E7" s="23">
        <v>17</v>
      </c>
      <c r="F7" s="23">
        <v>5</v>
      </c>
      <c r="G7" s="23">
        <v>0</v>
      </c>
      <c r="H7" s="23" t="s">
        <v>96</v>
      </c>
      <c r="I7" s="23" t="s">
        <v>97</v>
      </c>
      <c r="J7" s="23" t="s">
        <v>98</v>
      </c>
      <c r="K7" s="23" t="s">
        <v>99</v>
      </c>
      <c r="L7" s="23" t="s">
        <v>100</v>
      </c>
      <c r="M7" s="23" t="s">
        <v>101</v>
      </c>
      <c r="N7" s="24" t="s">
        <v>102</v>
      </c>
      <c r="O7" s="24">
        <v>83.2</v>
      </c>
      <c r="P7" s="24">
        <v>30.07</v>
      </c>
      <c r="Q7" s="24">
        <v>90</v>
      </c>
      <c r="R7" s="24">
        <v>3080</v>
      </c>
      <c r="S7" s="24">
        <v>7821</v>
      </c>
      <c r="T7" s="24">
        <v>211.41</v>
      </c>
      <c r="U7" s="24">
        <v>36.99</v>
      </c>
      <c r="V7" s="24">
        <v>2333</v>
      </c>
      <c r="W7" s="24">
        <v>2.12</v>
      </c>
      <c r="X7" s="24">
        <v>1100.47</v>
      </c>
      <c r="Y7" s="24" t="s">
        <v>102</v>
      </c>
      <c r="Z7" s="24" t="s">
        <v>102</v>
      </c>
      <c r="AA7" s="24" t="s">
        <v>102</v>
      </c>
      <c r="AB7" s="24">
        <v>122.78</v>
      </c>
      <c r="AC7" s="24">
        <v>116.5</v>
      </c>
      <c r="AD7" s="24" t="s">
        <v>102</v>
      </c>
      <c r="AE7" s="24" t="s">
        <v>102</v>
      </c>
      <c r="AF7" s="24" t="s">
        <v>102</v>
      </c>
      <c r="AG7" s="24">
        <v>103.07</v>
      </c>
      <c r="AH7" s="24">
        <v>103.04</v>
      </c>
      <c r="AI7" s="24">
        <v>104.3</v>
      </c>
      <c r="AJ7" s="24" t="s">
        <v>102</v>
      </c>
      <c r="AK7" s="24" t="s">
        <v>102</v>
      </c>
      <c r="AL7" s="24" t="s">
        <v>102</v>
      </c>
      <c r="AM7" s="24">
        <v>0</v>
      </c>
      <c r="AN7" s="24">
        <v>0</v>
      </c>
      <c r="AO7" s="24" t="s">
        <v>102</v>
      </c>
      <c r="AP7" s="24" t="s">
        <v>102</v>
      </c>
      <c r="AQ7" s="24" t="s">
        <v>102</v>
      </c>
      <c r="AR7" s="24">
        <v>120.64</v>
      </c>
      <c r="AS7" s="24">
        <v>100.31</v>
      </c>
      <c r="AT7" s="24">
        <v>102.74</v>
      </c>
      <c r="AU7" s="24" t="s">
        <v>102</v>
      </c>
      <c r="AV7" s="24" t="s">
        <v>102</v>
      </c>
      <c r="AW7" s="24" t="s">
        <v>102</v>
      </c>
      <c r="AX7" s="24">
        <v>36.43</v>
      </c>
      <c r="AY7" s="24">
        <v>42.68</v>
      </c>
      <c r="AZ7" s="24" t="s">
        <v>102</v>
      </c>
      <c r="BA7" s="24" t="s">
        <v>102</v>
      </c>
      <c r="BB7" s="24" t="s">
        <v>102</v>
      </c>
      <c r="BC7" s="24">
        <v>39.82</v>
      </c>
      <c r="BD7" s="24">
        <v>41.03</v>
      </c>
      <c r="BE7" s="24">
        <v>47.19</v>
      </c>
      <c r="BF7" s="24" t="s">
        <v>102</v>
      </c>
      <c r="BG7" s="24" t="s">
        <v>102</v>
      </c>
      <c r="BH7" s="24" t="s">
        <v>102</v>
      </c>
      <c r="BI7" s="24">
        <v>1363.5</v>
      </c>
      <c r="BJ7" s="24">
        <v>1177.57</v>
      </c>
      <c r="BK7" s="24" t="s">
        <v>102</v>
      </c>
      <c r="BL7" s="24" t="s">
        <v>102</v>
      </c>
      <c r="BM7" s="24" t="s">
        <v>102</v>
      </c>
      <c r="BN7" s="24">
        <v>743.31</v>
      </c>
      <c r="BO7" s="24">
        <v>796.8</v>
      </c>
      <c r="BP7" s="24">
        <v>798.1</v>
      </c>
      <c r="BQ7" s="24" t="s">
        <v>102</v>
      </c>
      <c r="BR7" s="24" t="s">
        <v>102</v>
      </c>
      <c r="BS7" s="24" t="s">
        <v>102</v>
      </c>
      <c r="BT7" s="24">
        <v>43.7</v>
      </c>
      <c r="BU7" s="24">
        <v>93.27</v>
      </c>
      <c r="BV7" s="24" t="s">
        <v>102</v>
      </c>
      <c r="BW7" s="24" t="s">
        <v>102</v>
      </c>
      <c r="BX7" s="24" t="s">
        <v>102</v>
      </c>
      <c r="BY7" s="24">
        <v>61.15</v>
      </c>
      <c r="BZ7" s="24">
        <v>58.41</v>
      </c>
      <c r="CA7" s="24">
        <v>54.51</v>
      </c>
      <c r="CB7" s="24" t="s">
        <v>102</v>
      </c>
      <c r="CC7" s="24" t="s">
        <v>102</v>
      </c>
      <c r="CD7" s="24" t="s">
        <v>102</v>
      </c>
      <c r="CE7" s="24">
        <v>324.10000000000002</v>
      </c>
      <c r="CF7" s="24">
        <v>151.96</v>
      </c>
      <c r="CG7" s="24" t="s">
        <v>102</v>
      </c>
      <c r="CH7" s="24" t="s">
        <v>102</v>
      </c>
      <c r="CI7" s="24" t="s">
        <v>102</v>
      </c>
      <c r="CJ7" s="24">
        <v>250.43</v>
      </c>
      <c r="CK7" s="24">
        <v>267.33999999999997</v>
      </c>
      <c r="CL7" s="24">
        <v>286.33</v>
      </c>
      <c r="CM7" s="24" t="s">
        <v>102</v>
      </c>
      <c r="CN7" s="24" t="s">
        <v>102</v>
      </c>
      <c r="CO7" s="24" t="s">
        <v>102</v>
      </c>
      <c r="CP7" s="24">
        <v>55.83</v>
      </c>
      <c r="CQ7" s="24">
        <v>55.39</v>
      </c>
      <c r="CR7" s="24" t="s">
        <v>102</v>
      </c>
      <c r="CS7" s="24" t="s">
        <v>102</v>
      </c>
      <c r="CT7" s="24" t="s">
        <v>102</v>
      </c>
      <c r="CU7" s="24">
        <v>52.63</v>
      </c>
      <c r="CV7" s="24">
        <v>52.34</v>
      </c>
      <c r="CW7" s="24">
        <v>49.92</v>
      </c>
      <c r="CX7" s="24" t="s">
        <v>102</v>
      </c>
      <c r="CY7" s="24" t="s">
        <v>102</v>
      </c>
      <c r="CZ7" s="24" t="s">
        <v>102</v>
      </c>
      <c r="DA7" s="24">
        <v>88.1</v>
      </c>
      <c r="DB7" s="24">
        <v>87.31</v>
      </c>
      <c r="DC7" s="24" t="s">
        <v>102</v>
      </c>
      <c r="DD7" s="24" t="s">
        <v>102</v>
      </c>
      <c r="DE7" s="24" t="s">
        <v>102</v>
      </c>
      <c r="DF7" s="24">
        <v>90.32</v>
      </c>
      <c r="DG7" s="24">
        <v>90.05</v>
      </c>
      <c r="DH7" s="24">
        <v>87.8</v>
      </c>
      <c r="DI7" s="24" t="s">
        <v>102</v>
      </c>
      <c r="DJ7" s="24" t="s">
        <v>102</v>
      </c>
      <c r="DK7" s="24" t="s">
        <v>102</v>
      </c>
      <c r="DL7" s="24">
        <v>3.61</v>
      </c>
      <c r="DM7" s="24">
        <v>7.46</v>
      </c>
      <c r="DN7" s="24" t="s">
        <v>102</v>
      </c>
      <c r="DO7" s="24" t="s">
        <v>102</v>
      </c>
      <c r="DP7" s="24" t="s">
        <v>102</v>
      </c>
      <c r="DQ7" s="24">
        <v>30.5</v>
      </c>
      <c r="DR7" s="24">
        <v>30.49</v>
      </c>
      <c r="DS7" s="24">
        <v>28.46</v>
      </c>
      <c r="DT7" s="24" t="s">
        <v>102</v>
      </c>
      <c r="DU7" s="24" t="s">
        <v>102</v>
      </c>
      <c r="DV7" s="24" t="s">
        <v>102</v>
      </c>
      <c r="DW7" s="24">
        <v>0</v>
      </c>
      <c r="DX7" s="24">
        <v>0</v>
      </c>
      <c r="DY7" s="24" t="s">
        <v>102</v>
      </c>
      <c r="DZ7" s="24" t="s">
        <v>102</v>
      </c>
      <c r="EA7" s="24" t="s">
        <v>102</v>
      </c>
      <c r="EB7" s="24">
        <v>0</v>
      </c>
      <c r="EC7" s="24">
        <v>0.05</v>
      </c>
      <c r="ED7" s="24">
        <v>0.03</v>
      </c>
      <c r="EE7" s="24" t="s">
        <v>102</v>
      </c>
      <c r="EF7" s="24" t="s">
        <v>102</v>
      </c>
      <c r="EG7" s="24" t="s">
        <v>102</v>
      </c>
      <c r="EH7" s="24">
        <v>0</v>
      </c>
      <c r="EI7" s="24">
        <v>0</v>
      </c>
      <c r="EJ7" s="24" t="s">
        <v>102</v>
      </c>
      <c r="EK7" s="24" t="s">
        <v>102</v>
      </c>
      <c r="EL7" s="24" t="s">
        <v>102</v>
      </c>
      <c r="EM7" s="24">
        <v>0.02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HANAWA31181</cp:lastModifiedBy>
  <cp:lastPrinted>2026-02-04T02:09:07Z</cp:lastPrinted>
  <dcterms:created xsi:type="dcterms:W3CDTF">2025-12-23T06:17:28Z</dcterms:created>
  <dcterms:modified xsi:type="dcterms:W3CDTF">2026-02-06T04:16:36Z</dcterms:modified>
  <cp:category/>
</cp:coreProperties>
</file>