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7\02_提出\"/>
    </mc:Choice>
  </mc:AlternateContent>
  <xr:revisionPtr revIDLastSave="0" documentId="13_ncr:1_{9ECBA1E0-D40C-472C-9BC6-FBF54353DB98}" xr6:coauthVersionLast="45" xr6:coauthVersionMax="45" xr10:uidLastSave="{00000000-0000-0000-0000-000000000000}"/>
  <workbookProtection workbookAlgorithmName="SHA-512" workbookHashValue="tM2DFPAAll3XvFNx364ba/wtNC4MV+MuWaQeKULdhsYtDx6u58dNu3Ppsb/FQ+P80SjD/HP6vldAEdJ71Q5xMA==" workbookSaltValue="lHu3POZvs1JDGuiiuu9Nt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P10" i="4"/>
  <c r="I10" i="4"/>
  <c r="B10" i="4"/>
  <c r="BB8" i="4"/>
  <c r="AT8" i="4"/>
  <c r="AD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<sst xmlns="http://schemas.openxmlformats.org/spreadsheetml/2006/main" count="228" uniqueCount="112">
  <si>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</si>
  <si>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</si>
  <si>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</si>
  <si>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</si>
  <si>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</si>
  <si>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</si>
  <si>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</si>
  <si>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</si>
  <si>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</si>
  <si>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</si>
  <si>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</si>
  <si>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</si>
  <si>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</si>
  <si>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</si>
  <si>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</si>
  <si>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</si>
  <si>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</si>
  <si>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</si>
  <si>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</si>
  <si>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</si>
  <si>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</si>
  <si>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</si>
  <si>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</si>
  <si>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</si>
  <si>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</si>
  <si>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</si>
  <si>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</si>
  <si>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</si>
  <si>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</si>
  <si>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</si>
  <si>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</si>
  <si>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</si>
  <si>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</si>
  <si>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</si>
  <si>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</si>
  <si>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</si>
  <si>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</si>
  <si>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</si>
  <si>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</si>
  <si>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</si>
  <si>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</si>
  <si>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</si>
  <si>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</si>
  <si>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</si>
  <si>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</si>
  <si>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</si>
  <si>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</si>
  <si>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</si>
  <si>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</si>
  <si>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</si>
  <si>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</si>
  <si>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</si>
  <si>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</si>
  <si>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</si>
  <si>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</si>
  <si>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</si>
  <si>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</si>
  <si>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</si>
  <si>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</si>
  <si>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</si>
  <si>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</si>
  <si>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</si>
  <si>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</si>
  <si>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</si>
  <si>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</si>
  <si>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</si>
  <si>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</si>
  <si>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</si>
  <si>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</si>
  <si>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</si>
  <si>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</si>
  <si>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</si>
  <si>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</si>
  <si>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</si>
  <si>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</si>
  <si>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</si>
  <si>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</si>
  <si>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</si>
  <si>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</si>
  <si>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</si>
  <si>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</si>
  <si>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</si>
  <si>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</si>
  <si>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</si>
  <si>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</si>
  <si>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</si>
  <si>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</si>
  <si>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</si>
  <si>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</si>
  <si>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</si>
  <si>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</si>
  <si>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</si>
  <si>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</si>
  <si>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</si>
  <si>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</si>
  <si>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</si>
  <si>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</si>
  <si>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</si>
  <si>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</si>
  <si>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</si>
  <si>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</si>
  <si>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</si>
  <si>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</si>
  <si>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</si>
  <si>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</si>
  <si>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</si>
  <si>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</si>
  <si>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</si>
  <si>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</si>
  <si>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➀全国平均、類似団体と比較し低い値ではあるが、年々上昇傾向にあるため、計画的に施設更新をする必要がある。
②全国平均、類似団体と比較し低い値ではあるが、年々上昇傾向にある。
③管路更新の実施はなかったが、今後更新需要は上昇していくため、財政状況を踏まえた平準化した管路更新を継続的に実施していくことが必要である。</t>
    <rPh sb="92" eb="94">
      <t>コウシン</t>
    </rPh>
    <rPh sb="95" eb="97">
      <t>ジッシ</t>
    </rPh>
    <rPh sb="112" eb="119">
      <t>カンロケイネンレッカリツ</t>
    </rPh>
    <rPh sb="120" eb="121">
      <t>ヒク</t>
    </rPh>
    <rPh sb="124" eb="126">
      <t>コンゴ</t>
    </rPh>
    <rPh sb="126" eb="130">
      <t>コウシンジュヨウ</t>
    </rPh>
    <rPh sb="131" eb="133">
      <t>ジョウショウ</t>
    </rPh>
    <rPh sb="140" eb="144">
      <t>ザイセイジョウキョウ</t>
    </rPh>
    <rPh sb="145" eb="146">
      <t>フ</t>
    </rPh>
    <rPh sb="149" eb="152">
      <t>ヘイジュンカ</t>
    </rPh>
    <rPh sb="154" eb="156">
      <t>カンロ</t>
    </rPh>
    <rPh sb="156" eb="158">
      <t>コウシンヒツヨウ</t>
    </rPh>
    <phoneticPr fontId="4"/>
  </si>
  <si>
    <t>➀一般会計からの基準外繰入により、100%以上である状況に変わりがない。料金改定を令和8年度に予定しており、経営の改善を図っていく。
③適正な水準と資金繰りを把握し、経営の効率化を図っていく。
④企業債残高の減少に伴い、年々減少している。
⑤料金改定を令和8年度に予定し、適切な収入を確保する。また、費用の見直しや更なる費用の削減に努めていく。
⑥経費節減を実施しているが、極端な減少は見込めない状況にある。
⑦非常時対応、消火用容量を考慮し施設更新、耐震化の際に施設容量の最適化を図っていく。
⑧全国平均と比較すると依然として低い値であるため、有収率の向上に努める。</t>
    <rPh sb="1" eb="3">
      <t>イッパン</t>
    </rPh>
    <rPh sb="3" eb="5">
      <t>カイケイ</t>
    </rPh>
    <rPh sb="8" eb="10">
      <t>キジュン</t>
    </rPh>
    <rPh sb="10" eb="11">
      <t>ガイ</t>
    </rPh>
    <rPh sb="11" eb="13">
      <t>クリイレ</t>
    </rPh>
    <rPh sb="21" eb="23">
      <t>イジョウ</t>
    </rPh>
    <rPh sb="26" eb="28">
      <t>ジョウキョウ</t>
    </rPh>
    <rPh sb="29" eb="30">
      <t>カ</t>
    </rPh>
    <rPh sb="36" eb="38">
      <t>リョウキン</t>
    </rPh>
    <rPh sb="38" eb="40">
      <t>カイテイ</t>
    </rPh>
    <rPh sb="41" eb="43">
      <t>レイワ</t>
    </rPh>
    <rPh sb="44" eb="46">
      <t>ネンド</t>
    </rPh>
    <rPh sb="47" eb="49">
      <t>ヨテイ</t>
    </rPh>
    <rPh sb="54" eb="56">
      <t>ケイエイ</t>
    </rPh>
    <rPh sb="57" eb="59">
      <t>カイゼン</t>
    </rPh>
    <rPh sb="60" eb="61">
      <t>ハカ</t>
    </rPh>
    <rPh sb="69" eb="71">
      <t>テキセイ</t>
    </rPh>
    <rPh sb="72" eb="74">
      <t>スイジュン</t>
    </rPh>
    <rPh sb="75" eb="78">
      <t>シキング</t>
    </rPh>
    <rPh sb="80" eb="82">
      <t>ハアク</t>
    </rPh>
    <rPh sb="84" eb="86">
      <t>ケイエイ</t>
    </rPh>
    <rPh sb="87" eb="90">
      <t>コウリツカ</t>
    </rPh>
    <rPh sb="91" eb="92">
      <t>ハカ</t>
    </rPh>
    <rPh sb="139" eb="141">
      <t>テキセツ</t>
    </rPh>
    <rPh sb="142" eb="144">
      <t>シュウニュウ</t>
    </rPh>
    <rPh sb="145" eb="147">
      <t>カクホ</t>
    </rPh>
    <rPh sb="153" eb="155">
      <t>ヒヨウ</t>
    </rPh>
    <rPh sb="156" eb="158">
      <t>ミナオ</t>
    </rPh>
    <rPh sb="160" eb="161">
      <t>サラ</t>
    </rPh>
    <rPh sb="163" eb="165">
      <t>ヒヨウ</t>
    </rPh>
    <rPh sb="166" eb="168">
      <t>サクゲン</t>
    </rPh>
    <rPh sb="169" eb="170">
      <t>ツト</t>
    </rPh>
    <rPh sb="178" eb="180">
      <t>ケイヒ</t>
    </rPh>
    <rPh sb="180" eb="182">
      <t>セツゲン</t>
    </rPh>
    <rPh sb="183" eb="185">
      <t>ジッシ</t>
    </rPh>
    <rPh sb="191" eb="193">
      <t>キョクタン</t>
    </rPh>
    <rPh sb="194" eb="196">
      <t>ゲンショウ</t>
    </rPh>
    <rPh sb="197" eb="199">
      <t>ミコ</t>
    </rPh>
    <rPh sb="202" eb="204">
      <t>ジョウキョウ</t>
    </rPh>
    <rPh sb="211" eb="214">
      <t>ヒジョウジ</t>
    </rPh>
    <rPh sb="214" eb="216">
      <t>タイオウ</t>
    </rPh>
    <rPh sb="217" eb="220">
      <t>ショウカヨウ</t>
    </rPh>
    <rPh sb="220" eb="222">
      <t>ヨウリョウ</t>
    </rPh>
    <rPh sb="223" eb="225">
      <t>コウリョ</t>
    </rPh>
    <rPh sb="226" eb="228">
      <t>シセツ</t>
    </rPh>
    <rPh sb="228" eb="230">
      <t>コウシン</t>
    </rPh>
    <rPh sb="231" eb="234">
      <t>タイシンカ</t>
    </rPh>
    <rPh sb="235" eb="236">
      <t>サイ</t>
    </rPh>
    <rPh sb="237" eb="239">
      <t>シセツ</t>
    </rPh>
    <rPh sb="239" eb="241">
      <t>ヨウリョウ</t>
    </rPh>
    <rPh sb="242" eb="244">
      <t>サイテキ</t>
    </rPh>
    <rPh sb="244" eb="245">
      <t>カ</t>
    </rPh>
    <rPh sb="246" eb="247">
      <t>ハカ</t>
    </rPh>
    <rPh sb="255" eb="257">
      <t>ゼンコク</t>
    </rPh>
    <rPh sb="257" eb="259">
      <t>ヘイキン</t>
    </rPh>
    <rPh sb="260" eb="262">
      <t>ヒカク</t>
    </rPh>
    <rPh sb="265" eb="267">
      <t>イゼン</t>
    </rPh>
    <rPh sb="270" eb="271">
      <t>ヒク</t>
    </rPh>
    <rPh sb="272" eb="273">
      <t>アタイ</t>
    </rPh>
    <rPh sb="279" eb="282">
      <t>ユウシュウリツ</t>
    </rPh>
    <rPh sb="283" eb="285">
      <t>コウジョウ</t>
    </rPh>
    <rPh sb="286" eb="287">
      <t>ツト</t>
    </rPh>
    <phoneticPr fontId="4"/>
  </si>
  <si>
    <t>・経営の健全性・効率性については、健全かつ適正な事業運営を行うため、料金改定を令和8年度を目標に進めていく。
・老朽化の状況については、資産の更新需要に備え、投資の見通しと財源の見通しを適切に把握し、目標設定及び目標達成に要する計画期間内の投資規模を把握して進めていく。</t>
    <rPh sb="1" eb="3">
      <t>ケイエイ</t>
    </rPh>
    <rPh sb="36" eb="38">
      <t>カイテイ</t>
    </rPh>
    <rPh sb="39" eb="41">
      <t>レイワ</t>
    </rPh>
    <rPh sb="42" eb="43">
      <t>ネン</t>
    </rPh>
    <rPh sb="43" eb="44">
      <t>ド</t>
    </rPh>
    <rPh sb="45" eb="47">
      <t>モクヒョウ</t>
    </rPh>
    <rPh sb="48" eb="49">
      <t>スス</t>
    </rPh>
    <rPh sb="56" eb="59">
      <t>ロウキュウカ</t>
    </rPh>
    <rPh sb="60" eb="62">
      <t>ジョウキョウ</t>
    </rPh>
    <rPh sb="79" eb="81">
      <t>トウシ</t>
    </rPh>
    <rPh sb="82" eb="84">
      <t>ミトオ</t>
    </rPh>
    <rPh sb="86" eb="88">
      <t>ザイゲン</t>
    </rPh>
    <rPh sb="89" eb="91">
      <t>ミトオ</t>
    </rPh>
    <rPh sb="93" eb="95">
      <t>テキセツ</t>
    </rPh>
    <rPh sb="96" eb="98">
      <t>ハアク</t>
    </rPh>
    <rPh sb="100" eb="102">
      <t>モクヒョウ</t>
    </rPh>
    <rPh sb="102" eb="104">
      <t>セッテイ</t>
    </rPh>
    <rPh sb="104" eb="105">
      <t>オヨ</t>
    </rPh>
    <rPh sb="106" eb="108">
      <t>モクヒョウ</t>
    </rPh>
    <rPh sb="108" eb="110">
      <t>タッセイ</t>
    </rPh>
    <rPh sb="111" eb="112">
      <t>ヨウ</t>
    </rPh>
    <rPh sb="114" eb="116">
      <t>ケイカク</t>
    </rPh>
    <rPh sb="116" eb="118">
      <t>キカン</t>
    </rPh>
    <rPh sb="118" eb="119">
      <t>ナイ</t>
    </rPh>
    <rPh sb="120" eb="122">
      <t>トウシ</t>
    </rPh>
    <rPh sb="122" eb="124">
      <t>キボ</t>
    </rPh>
    <rPh sb="125" eb="127">
      <t>ハアク</t>
    </rPh>
    <rPh sb="129" eb="1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</si>
</sst>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0.05</c:v>
                </c:pt>
                <c:pt idx="3" formatCode="#,##0.00;&quot;△&quot;#,##0.00;&quot;-&quot;">
                  <c:v>0.01</c:v>
                </c:pt>
                <c:pt idx="4">
                  <c:v>0</c:v>
                </c:pt>
              </c:numCache>
            </c:numRef>
          </c:val>
          <c:extLst>
            <c:ext xmlns:c16="http://schemas.microsoft.com/office/drawing/2014/chart" uri="{C3380CC4-5D6E-409C-BE32-E72D297353CC}">
              <c16:uniqueId val="{00000000-81E4-440B-A73D-6567BC7A69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81E4-440B-A73D-6567BC7A69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67.89</c:v>
                </c:pt>
                <c:pt idx="1">
                  <c:v>67.569999999999993</c:v>
                </c:pt>
                <c:pt idx="2">
                  <c:v>66.900000000000006</c:v>
                </c:pt>
                <c:pt idx="3">
                  <c:v>65.55</c:v>
                </c:pt>
                <c:pt idx="4">
                  <c:v>63.5</c:v>
                </c:pt>
              </c:numCache>
            </c:numRef>
          </c:val>
          <c:extLst>
            <c:ext xmlns:c16="http://schemas.microsoft.com/office/drawing/2014/chart" uri="{C3380CC4-5D6E-409C-BE32-E72D297353CC}">
              <c16:uniqueId val="{00000000-C249-4CEA-9838-F7751FB3DB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249-4CEA-9838-F7751FB3DB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80.31</c:v>
                </c:pt>
                <c:pt idx="1">
                  <c:v>78.97</c:v>
                </c:pt>
                <c:pt idx="2">
                  <c:v>78.97</c:v>
                </c:pt>
                <c:pt idx="3">
                  <c:v>80.56</c:v>
                </c:pt>
                <c:pt idx="4">
                  <c:v>79.33</c:v>
                </c:pt>
              </c:numCache>
            </c:numRef>
          </c:val>
          <c:extLst>
            <c:ext xmlns:c16="http://schemas.microsoft.com/office/drawing/2014/chart" uri="{C3380CC4-5D6E-409C-BE32-E72D297353CC}">
              <c16:uniqueId val="{00000000-FDB1-4542-8740-0BFF52C005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FDB1-4542-8740-0BFF52C005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106.7</c:v>
                </c:pt>
                <c:pt idx="1">
                  <c:v>110.47</c:v>
                </c:pt>
                <c:pt idx="2">
                  <c:v>111.69</c:v>
                </c:pt>
                <c:pt idx="3">
                  <c:v>119.68</c:v>
                </c:pt>
                <c:pt idx="4">
                  <c:v>110</c:v>
                </c:pt>
              </c:numCache>
            </c:numRef>
          </c:val>
          <c:extLst>
            <c:ext xmlns:c16="http://schemas.microsoft.com/office/drawing/2014/chart" uri="{C3380CC4-5D6E-409C-BE32-E72D297353CC}">
              <c16:uniqueId val="{00000000-825D-4911-97B0-0671E18634A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825D-4911-97B0-0671E18634A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34.520000000000003</c:v>
                </c:pt>
                <c:pt idx="1">
                  <c:v>38.049999999999997</c:v>
                </c:pt>
                <c:pt idx="2">
                  <c:v>40.68</c:v>
                </c:pt>
                <c:pt idx="3">
                  <c:v>43.84</c:v>
                </c:pt>
                <c:pt idx="4">
                  <c:v>46.97</c:v>
                </c:pt>
              </c:numCache>
            </c:numRef>
          </c:val>
          <c:extLst>
            <c:ext xmlns:c16="http://schemas.microsoft.com/office/drawing/2014/chart" uri="{C3380CC4-5D6E-409C-BE32-E72D297353CC}">
              <c16:uniqueId val="{00000000-2657-4D5C-AE80-D2C6846AEC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2657-4D5C-AE80-D2C6846AEC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8.1300000000000008</c:v>
                </c:pt>
                <c:pt idx="1">
                  <c:v>8.83</c:v>
                </c:pt>
                <c:pt idx="2">
                  <c:v>8.98</c:v>
                </c:pt>
                <c:pt idx="3">
                  <c:v>9.58</c:v>
                </c:pt>
                <c:pt idx="4">
                  <c:v>9.58</c:v>
                </c:pt>
              </c:numCache>
            </c:numRef>
          </c:val>
          <c:extLst>
            <c:ext xmlns:c16="http://schemas.microsoft.com/office/drawing/2014/chart" uri="{C3380CC4-5D6E-409C-BE32-E72D297353CC}">
              <c16:uniqueId val="{00000000-FE3B-4F4D-A3CF-D66FE9CBEF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E3B-4F4D-A3CF-D66FE9CBEF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E5-421B-AF56-ECB03D1676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3E5-421B-AF56-ECB03D1676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401.91</c:v>
                </c:pt>
                <c:pt idx="1">
                  <c:v>444.35</c:v>
                </c:pt>
                <c:pt idx="2">
                  <c:v>329.88</c:v>
                </c:pt>
                <c:pt idx="3">
                  <c:v>362.23</c:v>
                </c:pt>
                <c:pt idx="4">
                  <c:v>440.61</c:v>
                </c:pt>
              </c:numCache>
            </c:numRef>
          </c:val>
          <c:extLst>
            <c:ext xmlns:c16="http://schemas.microsoft.com/office/drawing/2014/chart" uri="{C3380CC4-5D6E-409C-BE32-E72D297353CC}">
              <c16:uniqueId val="{00000000-37E3-487E-9BB9-B64C1797FC3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7E3-487E-9BB9-B64C1797FC3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891.29</c:v>
                </c:pt>
                <c:pt idx="1">
                  <c:v>839.39</c:v>
                </c:pt>
                <c:pt idx="2">
                  <c:v>761.36</c:v>
                </c:pt>
                <c:pt idx="3">
                  <c:v>681.36</c:v>
                </c:pt>
                <c:pt idx="4">
                  <c:v>627.30999999999995</c:v>
                </c:pt>
              </c:numCache>
            </c:numRef>
          </c:val>
          <c:extLst>
            <c:ext xmlns:c16="http://schemas.microsoft.com/office/drawing/2014/chart" uri="{C3380CC4-5D6E-409C-BE32-E72D297353CC}">
              <c16:uniqueId val="{00000000-C4A3-431A-8FFD-20392A89DD4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4A3-431A-8FFD-20392A89DD4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49.69</c:v>
                </c:pt>
                <c:pt idx="1">
                  <c:v>50.3</c:v>
                </c:pt>
                <c:pt idx="2">
                  <c:v>50.89</c:v>
                </c:pt>
                <c:pt idx="3">
                  <c:v>55.32</c:v>
                </c:pt>
                <c:pt idx="4">
                  <c:v>50.71</c:v>
                </c:pt>
              </c:numCache>
            </c:numRef>
          </c:val>
          <c:extLst>
            <c:ext xmlns:c16="http://schemas.microsoft.com/office/drawing/2014/chart" uri="{C3380CC4-5D6E-409C-BE32-E72D297353CC}">
              <c16:uniqueId val="{00000000-1758-49DD-954B-831E66F19C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758-49DD-954B-831E66F19C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313.85000000000002</c:v>
                </c:pt>
                <c:pt idx="1">
                  <c:v>310.77</c:v>
                </c:pt>
                <c:pt idx="2">
                  <c:v>306.48</c:v>
                </c:pt>
                <c:pt idx="3">
                  <c:v>280.05</c:v>
                </c:pt>
                <c:pt idx="4">
                  <c:v>309.76</c:v>
                </c:pt>
              </c:numCache>
            </c:numRef>
          </c:val>
          <c:extLst>
            <c:ext xmlns:c16="http://schemas.microsoft.com/office/drawing/2014/chart" uri="{C3380CC4-5D6E-409C-BE32-E72D297353CC}">
              <c16:uniqueId val="{00000000-4F20-402E-BD8E-391B9ED52A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4F20-402E-BD8E-391B9ED52A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塙町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7821</v>
      </c>
      <c r="AM8" s="65"/>
      <c r="AN8" s="65"/>
      <c r="AO8" s="65"/>
      <c r="AP8" s="65"/>
      <c r="AQ8" s="65"/>
      <c r="AR8" s="65"/>
      <c r="AS8" s="65"/>
      <c r="AT8" s="36">
        <f>データ!$S$6</f>
        <v>211.41</v>
      </c>
      <c r="AU8" s="37"/>
      <c r="AV8" s="37"/>
      <c r="AW8" s="37"/>
      <c r="AX8" s="37"/>
      <c r="AY8" s="37"/>
      <c r="AZ8" s="37"/>
      <c r="BA8" s="37"/>
      <c r="BB8" s="54">
        <f>データ!$T$6</f>
        <v>36.99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75.099999999999994</v>
      </c>
      <c r="J10" s="37"/>
      <c r="K10" s="37"/>
      <c r="L10" s="37"/>
      <c r="M10" s="37"/>
      <c r="N10" s="37"/>
      <c r="O10" s="64"/>
      <c r="P10" s="54">
        <f>データ!$P$6</f>
        <v>79.61</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6177</v>
      </c>
      <c r="AM10" s="65"/>
      <c r="AN10" s="65"/>
      <c r="AO10" s="65"/>
      <c r="AP10" s="65"/>
      <c r="AQ10" s="65"/>
      <c r="AR10" s="65"/>
      <c r="AS10" s="65"/>
      <c r="AT10" s="36">
        <f>データ!$V$6</f>
        <v>18.98</v>
      </c>
      <c r="AU10" s="37"/>
      <c r="AV10" s="37"/>
      <c r="AW10" s="37"/>
      <c r="AX10" s="37"/>
      <c r="AY10" s="37"/>
      <c r="AZ10" s="37"/>
      <c r="BA10" s="37"/>
      <c r="BB10" s="54">
        <f>データ!$W$6</f>
        <v>325.45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veA+d/nJuQma/CSfSFNWFlbFu5+wz1/8x/b2+92Bejg7FqjkhihwZmRZK4R7DyQbKGqN3f2OvL2tmGMZ6Aueg==" saltValue="0p5N5hckC2ohXGZKZxXW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74837</v>
      </c>
      <c r="D6" s="20">
        <f t="shared" si="3"/>
        <v>46</v>
      </c>
      <c r="E6" s="20">
        <f t="shared" si="3"/>
        <v>1</v>
      </c>
      <c r="F6" s="20">
        <f t="shared" si="3"/>
        <v>0</v>
      </c>
      <c r="G6" s="20">
        <f t="shared" si="3"/>
        <v>1</v>
      </c>
      <c r="H6" s="20" t="str">
        <f t="shared" si="3"/>
        <v>福島県　塙町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75.099999999999994</v>
      </c>
      <c r="P6" s="21">
        <f t="shared" si="3"/>
        <v>79.61</v>
      </c>
      <c r="Q6" s="21">
        <f t="shared" si="3"/>
        <v>3080</v>
      </c>
      <c r="R6" s="21">
        <f t="shared" si="3"/>
        <v>7821</v>
      </c>
      <c r="S6" s="21">
        <f t="shared" si="3"/>
        <v>211.41</v>
      </c>
      <c r="T6" s="21">
        <f t="shared" si="3"/>
        <v>36.99</v>
      </c>
      <c r="U6" s="21">
        <f t="shared" si="3"/>
        <v>6177</v>
      </c>
      <c r="V6" s="21">
        <f t="shared" si="3"/>
        <v>18.98</v>
      </c>
      <c r="W6" s="21">
        <f t="shared" si="3"/>
        <v>325.45</v>
      </c>
      <c r="X6" s="22">
        <f>IF(X7="",NA(),X7)</f>
        <v>106.7</v>
      </c>
      <c r="Y6" s="22">
        <f t="shared" ref="Y6:AG6" si="4">IF(Y7="",NA(),Y7)</f>
        <v>110.47</v>
      </c>
      <c r="Z6" s="22">
        <f t="shared" si="4"/>
        <v>111.69</v>
      </c>
      <c r="AA6" s="22">
        <f t="shared" si="4"/>
        <v>119.68</v>
      </c>
      <c r="AB6" s="22">
        <f t="shared" si="4"/>
        <v>110</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401.91</v>
      </c>
      <c r="AU6" s="22">
        <f t="shared" ref="AU6:BC6" si="6">IF(AU7="",NA(),AU7)</f>
        <v>444.35</v>
      </c>
      <c r="AV6" s="22">
        <f t="shared" si="6"/>
        <v>329.88</v>
      </c>
      <c r="AW6" s="22">
        <f t="shared" si="6"/>
        <v>362.23</v>
      </c>
      <c r="AX6" s="22">
        <f t="shared" si="6"/>
        <v>440.61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891.29</v>
      </c>
      <c r="BF6" s="22">
        <f t="shared" ref="BF6:BN6" si="7">IF(BF7="",NA(),BF7)</f>
        <v>839.39</v>
      </c>
      <c r="BG6" s="22">
        <f t="shared" si="7"/>
        <v>761.36</v>
      </c>
      <c r="BH6" s="22">
        <f t="shared" si="7"/>
        <v>681.36</v>
      </c>
      <c r="BI6" s="22">
        <f t="shared" si="7"/>
        <v>627.30999999999995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49.69</v>
      </c>
      <c r="BQ6" s="22">
        <f t="shared" ref="BQ6:BY6" si="8">IF(BQ7="",NA(),BQ7)</f>
        <v>50.3</v>
      </c>
      <c r="BR6" s="22">
        <f t="shared" si="8"/>
        <v>50.89</v>
      </c>
      <c r="BS6" s="22">
        <f t="shared" si="8"/>
        <v>55.32</v>
      </c>
      <c r="BT6" s="22">
        <f t="shared" si="8"/>
        <v>50.71</v>
      </c>
      <c r="BU6" s="22">
        <f t="shared" si="8"/>
        <v>82.78</v>
      </c>
      <c r="BV6" s="22">
        <f t="shared" si="8"/>
        <v>84.82</v>
      </c>
      <c r="BW6" s="22">
        <f t="shared" si="8"/>
        <v>82.29</v>
      </c>
      <c r="BX6" s="22">
        <f t="shared" si="8"/>
        <v>84.16</v>
      </c>
      <c r="BY6" s="22">
        <f t="shared" si="8"/>
        <v>81.45</v>
      </c>
      <c r="BZ6" s="21" t="str">
        <f>IF(BZ7="","",IF(BZ7="-","【-】","【"&amp;SUBSTITUTE(TEXT(BZ7,"#,##0.00"),"-","△")&amp;"】"))</f>
        <v>【97.59】</v>
      </c>
      <c r="CA6" s="22">
        <f>IF(CA7="",NA(),CA7)</f>
        <v>313.85000000000002</v>
      </c>
      <c r="CB6" s="22">
        <f t="shared" ref="CB6:CJ6" si="9">IF(CB7="",NA(),CB7)</f>
        <v>310.77</v>
      </c>
      <c r="CC6" s="22">
        <f t="shared" si="9"/>
        <v>306.48</v>
      </c>
      <c r="CD6" s="22">
        <f t="shared" si="9"/>
        <v>280.05</v>
      </c>
      <c r="CE6" s="22">
        <f t="shared" si="9"/>
        <v>309.76</v>
      </c>
      <c r="CF6" s="22">
        <f t="shared" si="9"/>
        <v>225.09</v>
      </c>
      <c r="CG6" s="22">
        <f t="shared" si="9"/>
        <v>224.82</v>
      </c>
      <c r="CH6" s="22">
        <f t="shared" si="9"/>
        <v>230.85</v>
      </c>
      <c r="CI6" s="22">
        <f t="shared" si="9"/>
        <v>230.21</v>
      </c>
      <c r="CJ6" s="22">
        <f t="shared" si="9"/>
        <v>240.31</v>
      </c>
      <c r="CK6" s="21" t="str">
        <f>IF(CK7="","",IF(CK7="-","【-】","【"&amp;SUBSTITUTE(TEXT(CK7,"#,##0.00"),"-","△")&amp;"】"))</f>
        <v>【181.66】</v>
      </c>
      <c r="CL6" s="22">
        <f>IF(CL7="",NA(),CL7)</f>
        <v>67.89</v>
      </c>
      <c r="CM6" s="22">
        <f t="shared" ref="CM6:CU6" si="10">IF(CM7="",NA(),CM7)</f>
        <v>67.569999999999993</v>
      </c>
      <c r="CN6" s="22">
        <f t="shared" si="10"/>
        <v>66.900000000000006</v>
      </c>
      <c r="CO6" s="22">
        <f t="shared" si="10"/>
        <v>65.55</v>
      </c>
      <c r="CP6" s="22">
        <f t="shared" si="10"/>
        <v>63.5</v>
      </c>
      <c r="CQ6" s="22">
        <f t="shared" si="10"/>
        <v>49.38</v>
      </c>
      <c r="CR6" s="22">
        <f t="shared" si="10"/>
        <v>50.09</v>
      </c>
      <c r="CS6" s="22">
        <f t="shared" si="10"/>
        <v>50.1</v>
      </c>
      <c r="CT6" s="22">
        <f t="shared" si="10"/>
        <v>49.76</v>
      </c>
      <c r="CU6" s="22">
        <f t="shared" si="10"/>
        <v>49.74</v>
      </c>
      <c r="CV6" s="21" t="str">
        <f>IF(CV7="","",IF(CV7="-","【-】","【"&amp;SUBSTITUTE(TEXT(CV7,"#,##0.00"),"-","△")&amp;"】"))</f>
        <v>【60.21】</v>
      </c>
      <c r="CW6" s="22">
        <f>IF(CW7="",NA(),CW7)</f>
        <v>80.31</v>
      </c>
      <c r="CX6" s="22">
        <f t="shared" ref="CX6:DF6" si="11">IF(CX7="",NA(),CX7)</f>
        <v>78.97</v>
      </c>
      <c r="CY6" s="22">
        <f t="shared" si="11"/>
        <v>78.97</v>
      </c>
      <c r="CZ6" s="22">
        <f t="shared" si="11"/>
        <v>80.56</v>
      </c>
      <c r="DA6" s="22">
        <f t="shared" si="11"/>
        <v>79.33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34.520000000000003</v>
      </c>
      <c r="DI6" s="22">
        <f t="shared" ref="DI6:DQ6" si="12">IF(DI7="",NA(),DI7)</f>
        <v>38.049999999999997</v>
      </c>
      <c r="DJ6" s="22">
        <f t="shared" si="12"/>
        <v>40.68</v>
      </c>
      <c r="DK6" s="22">
        <f t="shared" si="12"/>
        <v>43.84</v>
      </c>
      <c r="DL6" s="22">
        <f t="shared" si="12"/>
        <v>46.97</v>
      </c>
      <c r="DM6" s="22">
        <f t="shared" si="12"/>
        <v>47.5</v>
      </c>
      <c r="DN6" s="22">
        <f t="shared" si="12"/>
        <v>48.41</v>
      </c>
      <c r="DO6" s="22">
        <f t="shared" si="12"/>
        <v>50.02</v>
      </c>
      <c r="DP6" s="22">
        <f t="shared" si="12"/>
        <v>51.38</v>
      </c>
      <c r="DQ6" s="22">
        <f t="shared" si="12"/>
        <v>52.3</v>
      </c>
      <c r="DR6" s="21" t="str">
        <f>IF(DR7="","",IF(DR7="-","【-】","【"&amp;SUBSTITUTE(TEXT(DR7,"#,##0.00"),"-","△")&amp;"】"))</f>
        <v>【52.41】</v>
      </c>
      <c r="DS6" s="22">
        <f>IF(DS7="",NA(),DS7)</f>
        <v>8.1300000000000008</v>
      </c>
      <c r="DT6" s="22">
        <f t="shared" ref="DT6:EB6" si="13">IF(DT7="",NA(),DT7)</f>
        <v>8.83</v>
      </c>
      <c r="DU6" s="22">
        <f t="shared" si="13"/>
        <v>8.98</v>
      </c>
      <c r="DV6" s="22">
        <f t="shared" si="13"/>
        <v>9.58</v>
      </c>
      <c r="DW6" s="22">
        <f t="shared" si="13"/>
        <v>9.58</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2">
        <f t="shared" si="14"/>
        <v>0.05</v>
      </c>
      <c r="EG6" s="22">
        <f t="shared" si="14"/>
        <v>0.01</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74837</v>
      </c>
      <c r="D7" s="24">
        <v>46</v>
      </c>
      <c r="E7" s="24">
        <v>1</v>
      </c>
      <c r="F7" s="24">
        <v>0</v>
      </c>
      <c r="G7" s="24">
        <v>1</v>
      </c>
      <c r="H7" s="24" t="s">
        <v>93</v>
      </c>
      <c r="I7" s="24" t="s">
        <v>94</v>
      </c>
      <c r="J7" s="24" t="s">
        <v>95</v>
      </c>
      <c r="K7" s="24" t="s">
        <v>96</v>
      </c>
      <c r="L7" s="24" t="s">
        <v>97</v>
      </c>
      <c r="M7" s="24" t="s">
        <v>98</v>
      </c>
      <c r="N7" s="25" t="s">
        <v>99</v>
      </c>
      <c r="O7" s="25">
        <v>75.099999999999994</v>
      </c>
      <c r="P7" s="25">
        <v>79.61</v>
      </c>
      <c r="Q7" s="25">
        <v>3080</v>
      </c>
      <c r="R7" s="25">
        <v>7821</v>
      </c>
      <c r="S7" s="25">
        <v>211.41</v>
      </c>
      <c r="T7" s="25">
        <v>36.99</v>
      </c>
      <c r="U7" s="25">
        <v>6177</v>
      </c>
      <c r="V7" s="25">
        <v>18.98</v>
      </c>
      <c r="W7" s="25">
        <v>325.45</v>
      </c>
      <c r="X7" s="25">
        <v>106.7</v>
      </c>
      <c r="Y7" s="25">
        <v>110.47</v>
      </c>
      <c r="Z7" s="25">
        <v>111.69</v>
      </c>
      <c r="AA7" s="25">
        <v>119.68</v>
      </c>
      <c r="AB7" s="25">
        <v>110</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401.91</v>
      </c>
      <c r="AU7" s="25">
        <v>444.35</v>
      </c>
      <c r="AV7" s="25">
        <v>329.88</v>
      </c>
      <c r="AW7" s="25">
        <v>362.23</v>
      </c>
      <c r="AX7" s="25">
        <v>440.61</v>
      </c>
      <c r="AY7" s="25">
        <v>305.08</v>
      </c>
      <c r="AZ7" s="25">
        <v>305.33999999999997</v>
      </c>
      <c r="BA7" s="25">
        <v>310.01</v>
      </c>
      <c r="BB7" s="25">
        <v>311.12</v>
      </c>
      <c r="BC7" s="25">
        <v>293.51</v>
      </c>
      <c r="BD7" s="25">
        <v>239.69</v>
      </c>
      <c r="BE7" s="25">
        <v>891.29</v>
      </c>
      <c r="BF7" s="25">
        <v>839.39</v>
      </c>
      <c r="BG7" s="25">
        <v>761.36</v>
      </c>
      <c r="BH7" s="25">
        <v>681.36</v>
      </c>
      <c r="BI7" s="25">
        <v>627.30999999999995</v>
      </c>
      <c r="BJ7" s="25">
        <v>585.59</v>
      </c>
      <c r="BK7" s="25">
        <v>561.34</v>
      </c>
      <c r="BL7" s="25">
        <v>538.33000000000004</v>
      </c>
      <c r="BM7" s="25">
        <v>515.14</v>
      </c>
      <c r="BN7" s="25">
        <v>498.34</v>
      </c>
      <c r="BO7" s="25">
        <v>264.86</v>
      </c>
      <c r="BP7" s="25">
        <v>49.69</v>
      </c>
      <c r="BQ7" s="25">
        <v>50.3</v>
      </c>
      <c r="BR7" s="25">
        <v>50.89</v>
      </c>
      <c r="BS7" s="25">
        <v>55.32</v>
      </c>
      <c r="BT7" s="25">
        <v>50.71</v>
      </c>
      <c r="BU7" s="25">
        <v>82.78</v>
      </c>
      <c r="BV7" s="25">
        <v>84.82</v>
      </c>
      <c r="BW7" s="25">
        <v>82.29</v>
      </c>
      <c r="BX7" s="25">
        <v>84.16</v>
      </c>
      <c r="BY7" s="25">
        <v>81.45</v>
      </c>
      <c r="BZ7" s="25">
        <v>97.59</v>
      </c>
      <c r="CA7" s="25">
        <v>313.85000000000002</v>
      </c>
      <c r="CB7" s="25">
        <v>310.77</v>
      </c>
      <c r="CC7" s="25">
        <v>306.48</v>
      </c>
      <c r="CD7" s="25">
        <v>280.05</v>
      </c>
      <c r="CE7" s="25">
        <v>309.76</v>
      </c>
      <c r="CF7" s="25">
        <v>225.09</v>
      </c>
      <c r="CG7" s="25">
        <v>224.82</v>
      </c>
      <c r="CH7" s="25">
        <v>230.85</v>
      </c>
      <c r="CI7" s="25">
        <v>230.21</v>
      </c>
      <c r="CJ7" s="25">
        <v>240.31</v>
      </c>
      <c r="CK7" s="25">
        <v>181.66</v>
      </c>
      <c r="CL7" s="25">
        <v>67.89</v>
      </c>
      <c r="CM7" s="25">
        <v>67.569999999999993</v>
      </c>
      <c r="CN7" s="25">
        <v>66.900000000000006</v>
      </c>
      <c r="CO7" s="25">
        <v>65.55</v>
      </c>
      <c r="CP7" s="25">
        <v>63.5</v>
      </c>
      <c r="CQ7" s="25">
        <v>49.38</v>
      </c>
      <c r="CR7" s="25">
        <v>50.09</v>
      </c>
      <c r="CS7" s="25">
        <v>50.1</v>
      </c>
      <c r="CT7" s="25">
        <v>49.76</v>
      </c>
      <c r="CU7" s="25">
        <v>49.74</v>
      </c>
      <c r="CV7" s="25">
        <v>60.21</v>
      </c>
      <c r="CW7" s="25">
        <v>80.31</v>
      </c>
      <c r="CX7" s="25">
        <v>78.97</v>
      </c>
      <c r="CY7" s="25">
        <v>78.97</v>
      </c>
      <c r="CZ7" s="25">
        <v>80.56</v>
      </c>
      <c r="DA7" s="25">
        <v>79.33</v>
      </c>
      <c r="DB7" s="25">
        <v>78.010000000000005</v>
      </c>
      <c r="DC7" s="25">
        <v>77.599999999999994</v>
      </c>
      <c r="DD7" s="25">
        <v>77.3</v>
      </c>
      <c r="DE7" s="25">
        <v>76.64</v>
      </c>
      <c r="DF7" s="25">
        <v>75.37</v>
      </c>
      <c r="DG7" s="25">
        <v>89.21</v>
      </c>
      <c r="DH7" s="25">
        <v>34.520000000000003</v>
      </c>
      <c r="DI7" s="25">
        <v>38.049999999999997</v>
      </c>
      <c r="DJ7" s="25">
        <v>40.68</v>
      </c>
      <c r="DK7" s="25">
        <v>43.84</v>
      </c>
      <c r="DL7" s="25">
        <v>46.97</v>
      </c>
      <c r="DM7" s="25">
        <v>47.5</v>
      </c>
      <c r="DN7" s="25">
        <v>48.41</v>
      </c>
      <c r="DO7" s="25">
        <v>50.02</v>
      </c>
      <c r="DP7" s="25">
        <v>51.38</v>
      </c>
      <c r="DQ7" s="25">
        <v>52.3</v>
      </c>
      <c r="DR7" s="25">
        <v>52.41</v>
      </c>
      <c r="DS7" s="25">
        <v>8.1300000000000008</v>
      </c>
      <c r="DT7" s="25">
        <v>8.83</v>
      </c>
      <c r="DU7" s="25">
        <v>8.98</v>
      </c>
      <c r="DV7" s="25">
        <v>9.58</v>
      </c>
      <c r="DW7" s="25">
        <v>9.58</v>
      </c>
      <c r="DX7" s="25">
        <v>17.399999999999999</v>
      </c>
      <c r="DY7" s="25">
        <v>18.64</v>
      </c>
      <c r="DZ7" s="25">
        <v>19.510000000000002</v>
      </c>
      <c r="EA7" s="25">
        <v>21.6</v>
      </c>
      <c r="EB7" s="25">
        <v>23.36</v>
      </c>
      <c r="EC7" s="25">
        <v>26.78</v>
      </c>
      <c r="ED7" s="25">
        <v>0</v>
      </c>
      <c r="EE7" s="25">
        <v>0</v>
      </c>
      <c r="EF7" s="25">
        <v>0.05</v>
      </c>
      <c r="EG7" s="25">
        <v>0.01</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2026-02-04T00:38:11Z</cp:lastPrinted>
  <dcterms:created xsi:type="dcterms:W3CDTF">2025-12-12T09:12:38Z</dcterms:created>
  <dcterms:modified xsi:type="dcterms:W3CDTF">2026-02-06T04:16:02Z</dcterms:modified>
  <cp:category/>
</cp:coreProperties>
</file>