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23.31.191\共有\090_上下水道課\092_上水道係\おおつき避難\上下水道課\01照会・通知\R7\R8.1.15【県市町村財政課2.5(木)〆】公営企業に係る経営比較分析表（令和６年度決算）の分析等について（依頼）\02回答\"/>
    </mc:Choice>
  </mc:AlternateContent>
  <xr:revisionPtr revIDLastSave="0" documentId="13_ncr:1_{B2D9DCC1-19E4-461F-AE15-89645E95A6A7}" xr6:coauthVersionLast="47" xr6:coauthVersionMax="47" xr10:uidLastSave="{00000000-0000-0000-0000-000000000000}"/>
  <workbookProtection workbookAlgorithmName="SHA-512" workbookHashValue="drKyrHm3fAnA2mHHUhd6ddPCYTKQ+K/OSBjRwUPwHcv44xU+AnovDTTkDCmOCiMimrIG3xbPxPc/jZjOB0kHeg==" workbookSaltValue="oICn55h1O3ZRx8QgRRA4O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F85" i="4"/>
  <c r="E85" i="4"/>
  <c r="BB10" i="4"/>
  <c r="AT10" i="4"/>
  <c r="AL10" i="4"/>
  <c r="W10" i="4"/>
  <c r="I10" i="4"/>
  <c r="B10" i="4"/>
  <c r="BB8" i="4"/>
  <c r="AT8" i="4"/>
  <c r="AL8" i="4"/>
  <c r="AD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<sst xmlns="http://schemas.openxmlformats.org/spreadsheetml/2006/main" count="228" uniqueCount="114">
  <si>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</si>
  <si>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</si>
  <si>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</si>
  <si>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</si>
  <si>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</si>
  <si>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</si>
  <si>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</si>
  <si>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</si>
  <si>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</si>
  <si>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</si>
  <si>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</si>
  <si>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</si>
  <si>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</si>
  <si>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</si>
  <si>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</si>
  <si>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</si>
  <si>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</si>
  <si>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</si>
  <si>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</si>
  <si>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</si>
  <si>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</si>
  <si>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</si>
  <si>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</si>
  <si>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</si>
  <si>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</si>
  <si>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</si>
  <si>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</si>
  <si>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</si>
  <si>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</si>
  <si>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</si>
  <si>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</si>
  <si>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</si>
  <si>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</si>
  <si>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</si>
  <si>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</si>
  <si>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</si>
  <si>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</si>
  <si>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</si>
  <si>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</si>
  <si>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</si>
  <si>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</si>
  <si>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</si>
  <si>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</si>
  <si>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</si>
  <si>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</si>
  <si>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</si>
  <si>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</si>
  <si>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</si>
  <si>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</si>
  <si>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</si>
  <si>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</si>
  <si>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</si>
  <si>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</si>
  <si>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</si>
  <si>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</si>
  <si>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</si>
  <si>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</si>
  <si>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</si>
  <si>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</si>
  <si>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</si>
  <si>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</si>
  <si>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</si>
  <si>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</si>
  <si>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</si>
  <si>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</si>
  <si>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</si>
  <si>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</si>
  <si>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</si>
  <si>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</si>
  <si>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</si>
  <si>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</si>
  <si>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</si>
  <si>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</si>
  <si>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</si>
  <si>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</si>
  <si>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</si>
  <si>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</si>
  <si>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</si>
  <si>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</si>
  <si>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</si>
  <si>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</si>
  <si>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</si>
  <si>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</si>
  <si>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</si>
  <si>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</si>
  <si>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</si>
  <si>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</si>
  <si>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</si>
  <si>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</si>
  <si>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</si>
  <si>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</si>
  <si>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</si>
  <si>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</si>
  <si>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</si>
  <si>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</si>
  <si>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</si>
  <si>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</si>
  <si>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</si>
  <si>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</si>
  <si>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</si>
  <si>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</si>
  <si>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</si>
  <si>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</si>
  <si>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</si>
  <si>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</si>
  <si>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</si>
  <si>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</si>
  <si>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</si>
  <si>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</si>
  <si>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</si>
  <si>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</si>
  <si>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については、有収水量の減少に伴う給水収益の減少により、前年度よりも減少しています。給水人口は年々減少傾向にあり、今後も減少が見込まれることや、近年の物価上昇のため節水に対する意識も向上していることを考えると、給水収益の増加を見込むことは引き続き難しい状況であるため、流動性比率に注意しながら、慎重な経営に努めなければなりません。
　企業債については、元金償還額が約1億2千1百万円、借入額は約8千2百万円となっています。なお、類似団体と比較して企業債残高給水収益比率が高いのは、平成17年度より白河広域市町村圏整備組合からの水道用水受水のための施設整備に約18億円を投資したことや、現在重要給配水施設の更新事業に取り組んでいるためであり、当面改善が見込めない状況にあります。
　令和6年度の1日最大配水量は4,762㎥、1日平均配水量は4,290㎥ですが、計画配水量は1日当たり8,300㎥となっており、今後、水源の休止や浄水場の廃止等配水量の推移を見ながら検討することで効率的な事業運営に努め、経営の健全性を担保していかなければなりません。</t>
    <phoneticPr fontId="4"/>
  </si>
  <si>
    <t>　有形固定資産減価償却率は年々上昇しており、施設の老朽化が進行していますが、財政的に定期更新ができる状況ではないため、施設のメンテナンスに努め、効果的な維持管理を図りながら計画的に重要給配水施設の更新を行っています。平成29年度から重要給配水施設の更新に取り組んでおり、令和6年度は管路更新率約0.60％となっています。管路耐震化のための布設替工事を毎年行っておりますが、石綿セメント管の未更新延長が約6.6kmあり、引き続き管路更新事業に取り組まなければならない状況です。
　また、老朽化が原因と思われる漏水件数も増加傾向にあり、そのことが有収率を下げる原因となっているため、漏水調査を行うことで有収率の向上に努めています。</t>
    <phoneticPr fontId="4"/>
  </si>
  <si>
    <t>　白河広域市町村圏整備組合への受水費用の負担及び老朽化による漏水の多発や不明水の増加が有収率の低下を招き、これらが複合的に影響して給水原価や料金回収率の数値を悪くしていると考えます。また、平成17年度からの受水にあたり多額の投資を要したことで既存施設の更新が遅れていますが、経常収支比率の数値が安定しているのは、受水施設の一部移管に伴う負担金を支払うために資金の内部留保に努めてきたことと、この間施設更新事業を抑制してきたことによるものであります。この負担金の支払いは残り1年間で終了しますが、人口減少に伴う給水収益の減少、物価高騰による支出額の増加などを含め、水道ビジョン（経営戦略）の改定に取り組み、統廃合を見据えた計画的な施設更新を進め、安心・安全な水道事業の運営に努めます。</t>
    <rPh sb="234" eb="235">
      <t>ノコ</t>
    </rPh>
    <rPh sb="237" eb="239">
      <t>ネンカン</t>
    </rPh>
    <rPh sb="240" eb="242">
      <t>シュウリョウ</t>
    </rPh>
    <rPh sb="247" eb="249">
      <t>ジンコウ</t>
    </rPh>
    <rPh sb="249" eb="251">
      <t>ゲンショウ</t>
    </rPh>
    <rPh sb="252" eb="253">
      <t>トモナ</t>
    </rPh>
    <rPh sb="254" eb="256">
      <t>キュウスイ</t>
    </rPh>
    <rPh sb="256" eb="258">
      <t>シュウエキ</t>
    </rPh>
    <rPh sb="259" eb="26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</si>
</sst>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1.64</c:v>
                </c:pt>
                <c:pt idx="1">
                  <c:v>1.68</c:v>
                </c:pt>
                <c:pt idx="2">
                  <c:v>1.1299999999999999</c:v>
                </c:pt>
                <c:pt idx="3">
                  <c:v>0.8</c:v>
                </c:pt>
                <c:pt idx="4">
                  <c:v>0.71</c:v>
                </c:pt>
              </c:numCache>
            </c:numRef>
          </c:val>
          <c:extLst>
            <c:ext xmlns:c16="http://schemas.microsoft.com/office/drawing/2014/chart" uri="{C3380CC4-5D6E-409C-BE32-E72D297353CC}">
              <c16:uniqueId val="{00000000-FB60-493B-A6F0-C3C82850CD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B60-493B-A6F0-C3C82850CD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53.76</c:v>
                </c:pt>
                <c:pt idx="1">
                  <c:v>55.36</c:v>
                </c:pt>
                <c:pt idx="2">
                  <c:v>57.02</c:v>
                </c:pt>
                <c:pt idx="3">
                  <c:v>51.78</c:v>
                </c:pt>
                <c:pt idx="4">
                  <c:v>51.69</c:v>
                </c:pt>
              </c:numCache>
            </c:numRef>
          </c:val>
          <c:extLst>
            <c:ext xmlns:c16="http://schemas.microsoft.com/office/drawing/2014/chart" uri="{C3380CC4-5D6E-409C-BE32-E72D297353CC}">
              <c16:uniqueId val="{00000000-44F6-4A73-B917-578A17CAA5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44F6-4A73-B917-578A17CAA5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77.84</c:v>
                </c:pt>
                <c:pt idx="1">
                  <c:v>74.52</c:v>
                </c:pt>
                <c:pt idx="2">
                  <c:v>71.099999999999994</c:v>
                </c:pt>
                <c:pt idx="3">
                  <c:v>75.650000000000006</c:v>
                </c:pt>
                <c:pt idx="4">
                  <c:v>75.069999999999993</c:v>
                </c:pt>
              </c:numCache>
            </c:numRef>
          </c:val>
          <c:extLst>
            <c:ext xmlns:c16="http://schemas.microsoft.com/office/drawing/2014/chart" uri="{C3380CC4-5D6E-409C-BE32-E72D297353CC}">
              <c16:uniqueId val="{00000000-41CF-4E77-BF0F-C5FBB6AD72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41CF-4E77-BF0F-C5FBB6AD72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112.14</c:v>
                </c:pt>
                <c:pt idx="1">
                  <c:v>111.44</c:v>
                </c:pt>
                <c:pt idx="2">
                  <c:v>110.43</c:v>
                </c:pt>
                <c:pt idx="3">
                  <c:v>106.21</c:v>
                </c:pt>
                <c:pt idx="4">
                  <c:v>105.26</c:v>
                </c:pt>
              </c:numCache>
            </c:numRef>
          </c:val>
          <c:extLst>
            <c:ext xmlns:c16="http://schemas.microsoft.com/office/drawing/2014/chart" uri="{C3380CC4-5D6E-409C-BE32-E72D297353CC}">
              <c16:uniqueId val="{00000000-6681-4041-9DB3-B023EFDD9D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6681-4041-9DB3-B023EFDD9D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51.76</c:v>
                </c:pt>
                <c:pt idx="1">
                  <c:v>52.24</c:v>
                </c:pt>
                <c:pt idx="2">
                  <c:v>52.75</c:v>
                </c:pt>
                <c:pt idx="3">
                  <c:v>52.89</c:v>
                </c:pt>
                <c:pt idx="4">
                  <c:v>53.6</c:v>
                </c:pt>
              </c:numCache>
            </c:numRef>
          </c:val>
          <c:extLst>
            <c:ext xmlns:c16="http://schemas.microsoft.com/office/drawing/2014/chart" uri="{C3380CC4-5D6E-409C-BE32-E72D297353CC}">
              <c16:uniqueId val="{00000000-F3E1-466B-BED5-155936EF38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F3E1-466B-BED5-155936EF38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27.75</c:v>
                </c:pt>
                <c:pt idx="1">
                  <c:v>26.56</c:v>
                </c:pt>
                <c:pt idx="2">
                  <c:v>26.75</c:v>
                </c:pt>
                <c:pt idx="3">
                  <c:v>26.77</c:v>
                </c:pt>
                <c:pt idx="4">
                  <c:v>27.33</c:v>
                </c:pt>
              </c:numCache>
            </c:numRef>
          </c:val>
          <c:extLst>
            <c:ext xmlns:c16="http://schemas.microsoft.com/office/drawing/2014/chart" uri="{C3380CC4-5D6E-409C-BE32-E72D297353CC}">
              <c16:uniqueId val="{00000000-D753-4621-A4CF-477A69ADC6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D753-4621-A4CF-477A69ADC6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6C-4C0C-8914-20160607BD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076C-4C0C-8914-20160607BD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205.94</c:v>
                </c:pt>
                <c:pt idx="1">
                  <c:v>191.44</c:v>
                </c:pt>
                <c:pt idx="2">
                  <c:v>173.11</c:v>
                </c:pt>
                <c:pt idx="3">
                  <c:v>152.54</c:v>
                </c:pt>
                <c:pt idx="4">
                  <c:v>115.67</c:v>
                </c:pt>
              </c:numCache>
            </c:numRef>
          </c:val>
          <c:extLst>
            <c:ext xmlns:c16="http://schemas.microsoft.com/office/drawing/2014/chart" uri="{C3380CC4-5D6E-409C-BE32-E72D297353CC}">
              <c16:uniqueId val="{00000000-4786-4FE8-B373-A268E1EEDA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786-4FE8-B373-A268E1EEDA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692.76</c:v>
                </c:pt>
                <c:pt idx="1">
                  <c:v>711.62</c:v>
                </c:pt>
                <c:pt idx="2">
                  <c:v>731.37</c:v>
                </c:pt>
                <c:pt idx="3">
                  <c:v>756.19</c:v>
                </c:pt>
                <c:pt idx="4">
                  <c:v>748.93</c:v>
                </c:pt>
              </c:numCache>
            </c:numRef>
          </c:val>
          <c:extLst>
            <c:ext xmlns:c16="http://schemas.microsoft.com/office/drawing/2014/chart" uri="{C3380CC4-5D6E-409C-BE32-E72D297353CC}">
              <c16:uniqueId val="{00000000-F1E5-4EED-8F53-4EEBFF38DF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1E5-4EED-8F53-4EEBFF38DF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97.06</c:v>
                </c:pt>
                <c:pt idx="1">
                  <c:v>96.13</c:v>
                </c:pt>
                <c:pt idx="2">
                  <c:v>94.2</c:v>
                </c:pt>
                <c:pt idx="3">
                  <c:v>90.41</c:v>
                </c:pt>
                <c:pt idx="4">
                  <c:v>88.6</c:v>
                </c:pt>
              </c:numCache>
            </c:numRef>
          </c:val>
          <c:extLst>
            <c:ext xmlns:c16="http://schemas.microsoft.com/office/drawing/2014/chart" uri="{C3380CC4-5D6E-409C-BE32-E72D297353CC}">
              <c16:uniqueId val="{00000000-D578-4EC8-917A-6396E57CD4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D578-4EC8-917A-6396E57CD4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230.84</c:v>
                </c:pt>
                <c:pt idx="1">
                  <c:v>234.32</c:v>
                </c:pt>
                <c:pt idx="2">
                  <c:v>239.19</c:v>
                </c:pt>
                <c:pt idx="3">
                  <c:v>249.58</c:v>
                </c:pt>
                <c:pt idx="4">
                  <c:v>255.2</c:v>
                </c:pt>
              </c:numCache>
            </c:numRef>
          </c:val>
          <c:extLst>
            <c:ext xmlns:c16="http://schemas.microsoft.com/office/drawing/2014/chart" uri="{C3380CC4-5D6E-409C-BE32-E72D297353CC}">
              <c16:uniqueId val="{00000000-F3FC-4636-A02F-EA79A9774C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3FC-4636-A02F-EA79A9774C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棚倉町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12789</v>
      </c>
      <c r="AM8" s="58"/>
      <c r="AN8" s="58"/>
      <c r="AO8" s="58"/>
      <c r="AP8" s="58"/>
      <c r="AQ8" s="58"/>
      <c r="AR8" s="58"/>
      <c r="AS8" s="58"/>
      <c r="AT8" s="55">
        <f>データ!$S$6</f>
        <v>159.93</v>
      </c>
      <c r="AU8" s="56"/>
      <c r="AV8" s="56"/>
      <c r="AW8" s="56"/>
      <c r="AX8" s="56"/>
      <c r="AY8" s="56"/>
      <c r="AZ8" s="56"/>
      <c r="BA8" s="56"/>
      <c r="BB8" s="45">
        <f>データ!$T$6</f>
        <v>79.97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38.44</v>
      </c>
      <c r="J10" s="56"/>
      <c r="K10" s="56"/>
      <c r="L10" s="56"/>
      <c r="M10" s="56"/>
      <c r="N10" s="56"/>
      <c r="O10" s="57"/>
      <c r="P10" s="45">
        <f>データ!$P$6</f>
        <v>98.68</v>
      </c>
      <c r="Q10" s="45"/>
      <c r="R10" s="45"/>
      <c r="S10" s="45"/>
      <c r="T10" s="45"/>
      <c r="U10" s="45"/>
      <c r="V10" s="45"/>
      <c r="W10" s="58">
        <f>データ!$Q$6</f>
        <v>4468</v>
      </c>
      <c r="X10" s="58"/>
      <c r="Y10" s="58"/>
      <c r="Z10" s="58"/>
      <c r="AA10" s="58"/>
      <c r="AB10" s="58"/>
      <c r="AC10" s="58"/>
      <c r="AD10" s="2"/>
      <c r="AE10" s="2"/>
      <c r="AF10" s="2"/>
      <c r="AG10" s="2"/>
      <c r="AH10" s="2"/>
      <c r="AI10" s="2"/>
      <c r="AJ10" s="2"/>
      <c r="AK10" s="2"/>
      <c r="AL10" s="58">
        <f>データ!$U$6</f>
        <v>11860</v>
      </c>
      <c r="AM10" s="58"/>
      <c r="AN10" s="58"/>
      <c r="AO10" s="58"/>
      <c r="AP10" s="58"/>
      <c r="AQ10" s="58"/>
      <c r="AR10" s="58"/>
      <c r="AS10" s="58"/>
      <c r="AT10" s="55">
        <f>データ!$V$6</f>
        <v>30.1</v>
      </c>
      <c r="AU10" s="56"/>
      <c r="AV10" s="56"/>
      <c r="AW10" s="56"/>
      <c r="AX10" s="56"/>
      <c r="AY10" s="56"/>
      <c r="AZ10" s="56"/>
      <c r="BA10" s="56"/>
      <c r="BB10" s="45">
        <f>データ!$W$6</f>
        <v>394.02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j2IQHQQ8cE8pAqTy/8d7MGyRdPF1FzZKQFfsazE+tpBb2i2arlsESUlEc8BkIxbJURzo7DuTvVNfM/ONHlluQ==" saltValue="bi5A5LJ+on9x4wP0OWCM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74811</v>
      </c>
      <c r="D6" s="20">
        <f t="shared" si="3"/>
        <v>46</v>
      </c>
      <c r="E6" s="20">
        <f t="shared" si="3"/>
        <v>1</v>
      </c>
      <c r="F6" s="20">
        <f t="shared" si="3"/>
        <v>0</v>
      </c>
      <c r="G6" s="20">
        <f t="shared" si="3"/>
        <v>1</v>
      </c>
      <c r="H6" s="20" t="str">
        <f t="shared" si="3"/>
        <v>福島県　棚倉町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38.44</v>
      </c>
      <c r="P6" s="21">
        <f t="shared" si="3"/>
        <v>98.68</v>
      </c>
      <c r="Q6" s="21">
        <f t="shared" si="3"/>
        <v>4468</v>
      </c>
      <c r="R6" s="21">
        <f t="shared" si="3"/>
        <v>12789</v>
      </c>
      <c r="S6" s="21">
        <f t="shared" si="3"/>
        <v>159.93</v>
      </c>
      <c r="T6" s="21">
        <f t="shared" si="3"/>
        <v>79.97</v>
      </c>
      <c r="U6" s="21">
        <f t="shared" si="3"/>
        <v>11860</v>
      </c>
      <c r="V6" s="21">
        <f t="shared" si="3"/>
        <v>30.1</v>
      </c>
      <c r="W6" s="21">
        <f t="shared" si="3"/>
        <v>394.02</v>
      </c>
      <c r="X6" s="22">
        <f>IF(X7="",NA(),X7)</f>
        <v>112.14</v>
      </c>
      <c r="Y6" s="22">
        <f t="shared" ref="Y6:AG6" si="4">IF(Y7="",NA(),Y7)</f>
        <v>111.44</v>
      </c>
      <c r="Z6" s="22">
        <f t="shared" si="4"/>
        <v>110.43</v>
      </c>
      <c r="AA6" s="22">
        <f t="shared" si="4"/>
        <v>106.21</v>
      </c>
      <c r="AB6" s="22">
        <f t="shared" si="4"/>
        <v>105.26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205.94</v>
      </c>
      <c r="AU6" s="22">
        <f t="shared" ref="AU6:BC6" si="6">IF(AU7="",NA(),AU7)</f>
        <v>191.44</v>
      </c>
      <c r="AV6" s="22">
        <f t="shared" si="6"/>
        <v>173.11</v>
      </c>
      <c r="AW6" s="22">
        <f t="shared" si="6"/>
        <v>152.54</v>
      </c>
      <c r="AX6" s="22">
        <f t="shared" si="6"/>
        <v>115.67</v>
      </c>
      <c r="AY6" s="22">
        <f t="shared" si="6"/>
        <v>371.81</v>
      </c>
      <c r="AZ6" s="22">
        <f t="shared" si="6"/>
        <v>384.23</v>
      </c>
      <c r="BA6" s="22">
        <f t="shared" si="6"/>
        <v>364.3</v>
      </c>
      <c r="BB6" s="22">
        <f t="shared" si="6"/>
        <v>378.87</v>
      </c>
      <c r="BC6" s="22">
        <f t="shared" si="6"/>
        <v>362.35</v>
      </c>
      <c r="BD6" s="21" t="str">
        <f>IF(BD7="","",IF(BD7="-","【-】","【"&amp;SUBSTITUTE(TEXT(BD7,"#,##0.00"),"-","△")&amp;"】"))</f>
        <v>【239.69】</v>
      </c>
      <c r="BE6" s="22">
        <f>IF(BE7="",NA(),BE7)</f>
        <v>692.76</v>
      </c>
      <c r="BF6" s="22">
        <f t="shared" ref="BF6:BN6" si="7">IF(BF7="",NA(),BF7)</f>
        <v>711.62</v>
      </c>
      <c r="BG6" s="22">
        <f t="shared" si="7"/>
        <v>731.37</v>
      </c>
      <c r="BH6" s="22">
        <f t="shared" si="7"/>
        <v>756.19</v>
      </c>
      <c r="BI6" s="22">
        <f t="shared" si="7"/>
        <v>748.93</v>
      </c>
      <c r="BJ6" s="22">
        <f t="shared" si="7"/>
        <v>465.85</v>
      </c>
      <c r="BK6" s="22">
        <f t="shared" si="7"/>
        <v>439.43</v>
      </c>
      <c r="BL6" s="22">
        <f t="shared" si="7"/>
        <v>438.41</v>
      </c>
      <c r="BM6" s="22">
        <f t="shared" si="7"/>
        <v>430.23</v>
      </c>
      <c r="BN6" s="22">
        <f t="shared" si="7"/>
        <v>429.24</v>
      </c>
      <c r="BO6" s="21" t="str">
        <f>IF(BO7="","",IF(BO7="-","【-】","【"&amp;SUBSTITUTE(TEXT(BO7,"#,##0.00"),"-","△")&amp;"】"))</f>
        <v>【264.86】</v>
      </c>
      <c r="BP6" s="22">
        <f>IF(BP7="",NA(),BP7)</f>
        <v>97.06</v>
      </c>
      <c r="BQ6" s="22">
        <f t="shared" ref="BQ6:BY6" si="8">IF(BQ7="",NA(),BQ7)</f>
        <v>96.13</v>
      </c>
      <c r="BR6" s="22">
        <f t="shared" si="8"/>
        <v>94.2</v>
      </c>
      <c r="BS6" s="22">
        <f t="shared" si="8"/>
        <v>90.41</v>
      </c>
      <c r="BT6" s="22">
        <f t="shared" si="8"/>
        <v>88.6</v>
      </c>
      <c r="BU6" s="22">
        <f t="shared" si="8"/>
        <v>92.39</v>
      </c>
      <c r="BV6" s="22">
        <f t="shared" si="8"/>
        <v>94.41</v>
      </c>
      <c r="BW6" s="22">
        <f t="shared" si="8"/>
        <v>90.96</v>
      </c>
      <c r="BX6" s="22">
        <f t="shared" si="8"/>
        <v>90.66</v>
      </c>
      <c r="BY6" s="22">
        <f t="shared" si="8"/>
        <v>90.78</v>
      </c>
      <c r="BZ6" s="21" t="str">
        <f>IF(BZ7="","",IF(BZ7="-","【-】","【"&amp;SUBSTITUTE(TEXT(BZ7,"#,##0.00"),"-","△")&amp;"】"))</f>
        <v>【97.59】</v>
      </c>
      <c r="CA6" s="22">
        <f>IF(CA7="",NA(),CA7)</f>
        <v>230.84</v>
      </c>
      <c r="CB6" s="22">
        <f t="shared" ref="CB6:CJ6" si="9">IF(CB7="",NA(),CB7)</f>
        <v>234.32</v>
      </c>
      <c r="CC6" s="22">
        <f t="shared" si="9"/>
        <v>239.19</v>
      </c>
      <c r="CD6" s="22">
        <f t="shared" si="9"/>
        <v>249.58</v>
      </c>
      <c r="CE6" s="22">
        <f t="shared" si="9"/>
        <v>255.2</v>
      </c>
      <c r="CF6" s="22">
        <f t="shared" si="9"/>
        <v>192.98</v>
      </c>
      <c r="CG6" s="22">
        <f t="shared" si="9"/>
        <v>192.13</v>
      </c>
      <c r="CH6" s="22">
        <f t="shared" si="9"/>
        <v>197.04</v>
      </c>
      <c r="CI6" s="22">
        <f t="shared" si="9"/>
        <v>199.33</v>
      </c>
      <c r="CJ6" s="22">
        <f t="shared" si="9"/>
        <v>202.75</v>
      </c>
      <c r="CK6" s="21" t="str">
        <f>IF(CK7="","",IF(CK7="-","【-】","【"&amp;SUBSTITUTE(TEXT(CK7,"#,##0.00"),"-","△")&amp;"】"))</f>
        <v>【181.66】</v>
      </c>
      <c r="CL6" s="22">
        <f>IF(CL7="",NA(),CL7)</f>
        <v>53.76</v>
      </c>
      <c r="CM6" s="22">
        <f t="shared" ref="CM6:CU6" si="10">IF(CM7="",NA(),CM7)</f>
        <v>55.36</v>
      </c>
      <c r="CN6" s="22">
        <f t="shared" si="10"/>
        <v>57.02</v>
      </c>
      <c r="CO6" s="22">
        <f t="shared" si="10"/>
        <v>51.78</v>
      </c>
      <c r="CP6" s="22">
        <f t="shared" si="10"/>
        <v>51.69</v>
      </c>
      <c r="CQ6" s="22">
        <f t="shared" si="10"/>
        <v>54.43</v>
      </c>
      <c r="CR6" s="22">
        <f t="shared" si="10"/>
        <v>53.87</v>
      </c>
      <c r="CS6" s="22">
        <f t="shared" si="10"/>
        <v>54.49</v>
      </c>
      <c r="CT6" s="22">
        <f t="shared" si="10"/>
        <v>54.8</v>
      </c>
      <c r="CU6" s="22">
        <f t="shared" si="10"/>
        <v>55.47</v>
      </c>
      <c r="CV6" s="21" t="str">
        <f>IF(CV7="","",IF(CV7="-","【-】","【"&amp;SUBSTITUTE(TEXT(CV7,"#,##0.00"),"-","△")&amp;"】"))</f>
        <v>【60.21】</v>
      </c>
      <c r="CW6" s="22">
        <f>IF(CW7="",NA(),CW7)</f>
        <v>77.84</v>
      </c>
      <c r="CX6" s="22">
        <f t="shared" ref="CX6:DF6" si="11">IF(CX7="",NA(),CX7)</f>
        <v>74.52</v>
      </c>
      <c r="CY6" s="22">
        <f t="shared" si="11"/>
        <v>71.099999999999994</v>
      </c>
      <c r="CZ6" s="22">
        <f t="shared" si="11"/>
        <v>75.650000000000006</v>
      </c>
      <c r="DA6" s="22">
        <f t="shared" si="11"/>
        <v>75.069999999999993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51.76</v>
      </c>
      <c r="DI6" s="22">
        <f t="shared" ref="DI6:DQ6" si="12">IF(DI7="",NA(),DI7)</f>
        <v>52.24</v>
      </c>
      <c r="DJ6" s="22">
        <f t="shared" si="12"/>
        <v>52.75</v>
      </c>
      <c r="DK6" s="22">
        <f t="shared" si="12"/>
        <v>52.89</v>
      </c>
      <c r="DL6" s="22">
        <f t="shared" si="12"/>
        <v>53.6</v>
      </c>
      <c r="DM6" s="22">
        <f t="shared" si="12"/>
        <v>49.39</v>
      </c>
      <c r="DN6" s="22">
        <f t="shared" si="12"/>
        <v>50.75</v>
      </c>
      <c r="DO6" s="22">
        <f t="shared" si="12"/>
        <v>51.72</v>
      </c>
      <c r="DP6" s="22">
        <f t="shared" si="12"/>
        <v>52.27</v>
      </c>
      <c r="DQ6" s="22">
        <f t="shared" si="12"/>
        <v>52.87</v>
      </c>
      <c r="DR6" s="21" t="str">
        <f>IF(DR7="","",IF(DR7="-","【-】","【"&amp;SUBSTITUTE(TEXT(DR7,"#,##0.00"),"-","△")&amp;"】"))</f>
        <v>【52.41】</v>
      </c>
      <c r="DS6" s="22">
        <f>IF(DS7="",NA(),DS7)</f>
        <v>27.75</v>
      </c>
      <c r="DT6" s="22">
        <f t="shared" ref="DT6:EB6" si="13">IF(DT7="",NA(),DT7)</f>
        <v>26.56</v>
      </c>
      <c r="DU6" s="22">
        <f t="shared" si="13"/>
        <v>26.75</v>
      </c>
      <c r="DV6" s="22">
        <f t="shared" si="13"/>
        <v>26.77</v>
      </c>
      <c r="DW6" s="22">
        <f t="shared" si="13"/>
        <v>27.33</v>
      </c>
      <c r="DX6" s="22">
        <f t="shared" si="13"/>
        <v>18.57</v>
      </c>
      <c r="DY6" s="22">
        <f t="shared" si="13"/>
        <v>21.14</v>
      </c>
      <c r="DZ6" s="22">
        <f t="shared" si="13"/>
        <v>22.12</v>
      </c>
      <c r="EA6" s="22">
        <f t="shared" si="13"/>
        <v>25.67</v>
      </c>
      <c r="EB6" s="22">
        <f t="shared" si="13"/>
        <v>26.86</v>
      </c>
      <c r="EC6" s="21" t="str">
        <f>IF(EC7="","",IF(EC7="-","【-】","【"&amp;SUBSTITUTE(TEXT(EC7,"#,##0.00"),"-","△")&amp;"】"))</f>
        <v>【26.78】</v>
      </c>
      <c r="ED6" s="22">
        <f>IF(ED7="",NA(),ED7)</f>
        <v>1.64</v>
      </c>
      <c r="EE6" s="22">
        <f t="shared" ref="EE6:EM6" si="14">IF(EE7="",NA(),EE7)</f>
        <v>1.68</v>
      </c>
      <c r="EF6" s="22">
        <f t="shared" si="14"/>
        <v>1.1299999999999999</v>
      </c>
      <c r="EG6" s="22">
        <f t="shared" si="14"/>
        <v>0.8</v>
      </c>
      <c r="EH6" s="22">
        <f t="shared" si="14"/>
        <v>0.71</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74811</v>
      </c>
      <c r="D7" s="24">
        <v>46</v>
      </c>
      <c r="E7" s="24">
        <v>1</v>
      </c>
      <c r="F7" s="24">
        <v>0</v>
      </c>
      <c r="G7" s="24">
        <v>1</v>
      </c>
      <c r="H7" s="24" t="s">
        <v>93</v>
      </c>
      <c r="I7" s="24" t="s">
        <v>94</v>
      </c>
      <c r="J7" s="24" t="s">
        <v>95</v>
      </c>
      <c r="K7" s="24" t="s">
        <v>96</v>
      </c>
      <c r="L7" s="24" t="s">
        <v>97</v>
      </c>
      <c r="M7" s="24" t="s">
        <v>98</v>
      </c>
      <c r="N7" s="25" t="s">
        <v>99</v>
      </c>
      <c r="O7" s="25">
        <v>38.44</v>
      </c>
      <c r="P7" s="25">
        <v>98.68</v>
      </c>
      <c r="Q7" s="25">
        <v>4468</v>
      </c>
      <c r="R7" s="25">
        <v>12789</v>
      </c>
      <c r="S7" s="25">
        <v>159.93</v>
      </c>
      <c r="T7" s="25">
        <v>79.97</v>
      </c>
      <c r="U7" s="25">
        <v>11860</v>
      </c>
      <c r="V7" s="25">
        <v>30.1</v>
      </c>
      <c r="W7" s="25">
        <v>394.02</v>
      </c>
      <c r="X7" s="25">
        <v>112.14</v>
      </c>
      <c r="Y7" s="25">
        <v>111.44</v>
      </c>
      <c r="Z7" s="25">
        <v>110.43</v>
      </c>
      <c r="AA7" s="25">
        <v>106.21</v>
      </c>
      <c r="AB7" s="25">
        <v>105.26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205.94</v>
      </c>
      <c r="AU7" s="25">
        <v>191.44</v>
      </c>
      <c r="AV7" s="25">
        <v>173.11</v>
      </c>
      <c r="AW7" s="25">
        <v>152.54</v>
      </c>
      <c r="AX7" s="25">
        <v>115.67</v>
      </c>
      <c r="AY7" s="25">
        <v>371.81</v>
      </c>
      <c r="AZ7" s="25">
        <v>384.23</v>
      </c>
      <c r="BA7" s="25">
        <v>364.3</v>
      </c>
      <c r="BB7" s="25">
        <v>378.87</v>
      </c>
      <c r="BC7" s="25">
        <v>362.35</v>
      </c>
      <c r="BD7" s="25">
        <v>239.69</v>
      </c>
      <c r="BE7" s="25">
        <v>692.76</v>
      </c>
      <c r="BF7" s="25">
        <v>711.62</v>
      </c>
      <c r="BG7" s="25">
        <v>731.37</v>
      </c>
      <c r="BH7" s="25">
        <v>756.19</v>
      </c>
      <c r="BI7" s="25">
        <v>748.93</v>
      </c>
      <c r="BJ7" s="25">
        <v>465.85</v>
      </c>
      <c r="BK7" s="25">
        <v>439.43</v>
      </c>
      <c r="BL7" s="25">
        <v>438.41</v>
      </c>
      <c r="BM7" s="25">
        <v>430.23</v>
      </c>
      <c r="BN7" s="25">
        <v>429.24</v>
      </c>
      <c r="BO7" s="25">
        <v>264.86</v>
      </c>
      <c r="BP7" s="25">
        <v>97.06</v>
      </c>
      <c r="BQ7" s="25">
        <v>96.13</v>
      </c>
      <c r="BR7" s="25">
        <v>94.2</v>
      </c>
      <c r="BS7" s="25">
        <v>90.41</v>
      </c>
      <c r="BT7" s="25">
        <v>88.6</v>
      </c>
      <c r="BU7" s="25">
        <v>92.39</v>
      </c>
      <c r="BV7" s="25">
        <v>94.41</v>
      </c>
      <c r="BW7" s="25">
        <v>90.96</v>
      </c>
      <c r="BX7" s="25">
        <v>90.66</v>
      </c>
      <c r="BY7" s="25">
        <v>90.78</v>
      </c>
      <c r="BZ7" s="25">
        <v>97.59</v>
      </c>
      <c r="CA7" s="25">
        <v>230.84</v>
      </c>
      <c r="CB7" s="25">
        <v>234.32</v>
      </c>
      <c r="CC7" s="25">
        <v>239.19</v>
      </c>
      <c r="CD7" s="25">
        <v>249.58</v>
      </c>
      <c r="CE7" s="25">
        <v>255.2</v>
      </c>
      <c r="CF7" s="25">
        <v>192.98</v>
      </c>
      <c r="CG7" s="25">
        <v>192.13</v>
      </c>
      <c r="CH7" s="25">
        <v>197.04</v>
      </c>
      <c r="CI7" s="25">
        <v>199.33</v>
      </c>
      <c r="CJ7" s="25">
        <v>202.75</v>
      </c>
      <c r="CK7" s="25">
        <v>181.66</v>
      </c>
      <c r="CL7" s="25">
        <v>53.76</v>
      </c>
      <c r="CM7" s="25">
        <v>55.36</v>
      </c>
      <c r="CN7" s="25">
        <v>57.02</v>
      </c>
      <c r="CO7" s="25">
        <v>51.78</v>
      </c>
      <c r="CP7" s="25">
        <v>51.69</v>
      </c>
      <c r="CQ7" s="25">
        <v>54.43</v>
      </c>
      <c r="CR7" s="25">
        <v>53.87</v>
      </c>
      <c r="CS7" s="25">
        <v>54.49</v>
      </c>
      <c r="CT7" s="25">
        <v>54.8</v>
      </c>
      <c r="CU7" s="25">
        <v>55.47</v>
      </c>
      <c r="CV7" s="25">
        <v>60.21</v>
      </c>
      <c r="CW7" s="25">
        <v>77.84</v>
      </c>
      <c r="CX7" s="25">
        <v>74.52</v>
      </c>
      <c r="CY7" s="25">
        <v>71.099999999999994</v>
      </c>
      <c r="CZ7" s="25">
        <v>75.650000000000006</v>
      </c>
      <c r="DA7" s="25">
        <v>75.069999999999993</v>
      </c>
      <c r="DB7" s="25">
        <v>79.44</v>
      </c>
      <c r="DC7" s="25">
        <v>79.489999999999995</v>
      </c>
      <c r="DD7" s="25">
        <v>78.8</v>
      </c>
      <c r="DE7" s="25">
        <v>77.98</v>
      </c>
      <c r="DF7" s="25">
        <v>76.97</v>
      </c>
      <c r="DG7" s="25">
        <v>89.21</v>
      </c>
      <c r="DH7" s="25">
        <v>51.76</v>
      </c>
      <c r="DI7" s="25">
        <v>52.24</v>
      </c>
      <c r="DJ7" s="25">
        <v>52.75</v>
      </c>
      <c r="DK7" s="25">
        <v>52.89</v>
      </c>
      <c r="DL7" s="25">
        <v>53.6</v>
      </c>
      <c r="DM7" s="25">
        <v>49.39</v>
      </c>
      <c r="DN7" s="25">
        <v>50.75</v>
      </c>
      <c r="DO7" s="25">
        <v>51.72</v>
      </c>
      <c r="DP7" s="25">
        <v>52.27</v>
      </c>
      <c r="DQ7" s="25">
        <v>52.87</v>
      </c>
      <c r="DR7" s="25">
        <v>52.41</v>
      </c>
      <c r="DS7" s="25">
        <v>27.75</v>
      </c>
      <c r="DT7" s="25">
        <v>26.56</v>
      </c>
      <c r="DU7" s="25">
        <v>26.75</v>
      </c>
      <c r="DV7" s="25">
        <v>26.77</v>
      </c>
      <c r="DW7" s="25">
        <v>27.33</v>
      </c>
      <c r="DX7" s="25">
        <v>18.57</v>
      </c>
      <c r="DY7" s="25">
        <v>21.14</v>
      </c>
      <c r="DZ7" s="25">
        <v>22.12</v>
      </c>
      <c r="EA7" s="25">
        <v>25.67</v>
      </c>
      <c r="EB7" s="25">
        <v>26.86</v>
      </c>
      <c r="EC7" s="25">
        <v>26.78</v>
      </c>
      <c r="ED7" s="25">
        <v>1.64</v>
      </c>
      <c r="EE7" s="25">
        <v>1.68</v>
      </c>
      <c r="EF7" s="25">
        <v>1.1299999999999999</v>
      </c>
      <c r="EG7" s="25">
        <v>0.8</v>
      </c>
      <c r="EH7" s="25">
        <v>0.71</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U2129</cp:lastModifiedBy>
  <dcterms:created xsi:type="dcterms:W3CDTF">2025-12-12T09:12:36Z</dcterms:created>
  <dcterms:modified xsi:type="dcterms:W3CDTF">2026-01-23T01:09:04Z</dcterms:modified>
  <cp:category/>
</cp:coreProperties>
</file>