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10.18.31.216\share\110_jyouge\10上下水道課(一般文書)\01R7\04　業務係\00_回答\R8.1.16公営企業に係る経営比較分析表（令和６年度決算）の分析等について（依頼）\【経営比較分析表】2024_074667_46_1718\【経営比較分析表】2024_074667_46_1718\"/>
    </mc:Choice>
  </mc:AlternateContent>
  <xr:revisionPtr revIDLastSave="0" documentId="13_ncr:1_{F7B734B7-382B-4CA5-8B6A-704B065FA98D}" xr6:coauthVersionLast="47" xr6:coauthVersionMax="47" xr10:uidLastSave="{00000000-0000-0000-0000-000000000000}"/>
  <workbookProtection workbookAlgorithmName="SHA-512" workbookHashValue="bF6IUHDICcje00ViHgXt/jVN8BUnWMN4MAmDbIiIr9zEBa9ktf+zdBMQgOkzXr7ORzU1m6jEnhfT+Ziq2P886A==" workbookSaltValue="y74t/ojhIqqDRxGQ0VxcDw=="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G85" i="4"/>
  <c r="E85" i="4"/>
  <c r="BB10" i="4"/>
  <c r="AT10" i="4"/>
  <c r="P10" i="4"/>
  <c r="AT8" i="4"/>
  <c r="W8" i="4"/>
  <c r="B6" i="4"/>
</calcChain>
</file>

<file path=xl/sharedStrings.xml><?xml version="1.0" encoding="utf-8"?>
<sst xmlns="http://schemas.openxmlformats.org/spreadsheetml/2006/main" count="278" uniqueCount="117">
  <si>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</si>
  <si>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</si>
  <si>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</si>
  <si>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</si>
  <si>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</si>
  <si>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</si>
  <si>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</si>
  <si>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</si>
  <si>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</si>
  <si>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</si>
  <si>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</si>
  <si>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</si>
  <si>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</si>
  <si>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</si>
  <si>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</si>
  <si>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</si>
  <si>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</si>
  <si>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</si>
  <si>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</si>
  <si>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</si>
  <si>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</si>
  <si>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</si>
  <si>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</si>
  <si>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</si>
  <si>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</si>
  <si>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</si>
  <si>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</si>
  <si>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</si>
  <si>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</si>
  <si>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</si>
  <si>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</si>
  <si>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</si>
  <si>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</si>
  <si>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</si>
  <si>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</si>
  <si>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</si>
  <si>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</si>
  <si>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</si>
  <si>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</si>
  <si>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</si>
  <si>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</si>
  <si>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</si>
  <si>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</si>
  <si>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</si>
  <si>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</si>
  <si>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</si>
  <si>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</si>
  <si>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</si>
  <si>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</si>
  <si>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</si>
  <si>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</si>
  <si>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</si>
  <si>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</si>
  <si>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</si>
  <si>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</si>
  <si>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</si>
  <si>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</si>
  <si>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</si>
  <si>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</si>
  <si>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</si>
  <si>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</si>
  <si>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</si>
  <si>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</si>
  <si>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</si>
  <si>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</si>
  <si>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</si>
  <si>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</si>
  <si>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</si>
  <si>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</si>
  <si>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</si>
  <si>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</si>
  <si>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</si>
  <si>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</si>
  <si>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</si>
  <si>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</si>
  <si>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</si>
  <si>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</si>
  <si>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</si>
  <si>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</si>
  <si>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</si>
  <si>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</si>
  <si>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</si>
  <si>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</si>
  <si>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</si>
  <si>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</si>
  <si>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</si>
  <si>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</si>
  <si>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</si>
  <si>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</si>
  <si>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</si>
  <si>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</si>
  <si>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</si>
  <si>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</si>
  <si>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</si>
  <si>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</si>
  <si>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</si>
  <si>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矢吹町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</si>
  <si>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</si>
  <si>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</si>
  <si>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</si>
  <si>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</si>
  <si>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</si>
  <si>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</si>
  <si>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</si>
  <si>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</si>
  <si>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</si>
  <si>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</si>
  <si>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</si>
  <si>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</si>
  <si>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</si>
  <si>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</si>
  <si>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</si>
  <si>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</si>
  <si>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</si>
  <si>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公共下水道の供用開始から30年経過しており、他自治体同様老朽化が進行している状況である。今後も引続きストックマネジメント計画に基づき適切な老朽化対策を実施する。</t>
    <phoneticPr fontId="4"/>
  </si>
  <si>
    <t xml:space="preserve">①経常収支比率：100％を下回っており、経常的な収益では費用を賄い切れておらず、経営状況は厳しい水準にある。今後は経費の適正化に加え、料金改定により、収支改善を図る必要がある。
②累積欠損金比率：累積欠損金が発生しており、経営状況は厳しい水準にある。引き続き経費削減や料金改定を検討し、経営の健全化及び累積欠損金の解消に努める必要がある。
③流動比率：前年度に続き100％を大きく下回り、類似団体と比較しても低い水準である。企業債償還費や維持管理費の一部を一般会計からの繰入れにより対応していることから、経費削減や料金改定を検討する必要がある。
④企業債残高対事業規模比率：全国平均・類似団体と比較して大幅に低い水準である。企業債残高は毎年減少しているが、農業集落排水の統合や改築更新工事を予定しているため、今後も同様に推移していくと思われる。
⑤経費回収率：100％を下回っており、料金収入により必要な経費を十分に回収できていない状況である。今後は経費削減や料金改定により、収支改善を図る必要がある。
⑥汚水処理原価：全国平均・類似団体と比較し高い水準であり、不明水対策を行い維持管理費を削減しつつ接続率を高め、有収率を向上させる必要がある。
⑧水洗化率：類似団体を上回り、令和5年度と比較しても増となり一定の普及水準には達している。今後も引続き水洗化率の向上に取り組む必要がある。
</t>
    <rPh sb="1" eb="5">
      <t>ケイジョウシュウシ</t>
    </rPh>
    <rPh sb="5" eb="7">
      <t>ヒリツ</t>
    </rPh>
    <rPh sb="13" eb="15">
      <t>シタマワ</t>
    </rPh>
    <rPh sb="67" eb="71">
      <t>リョウキンカイテイ</t>
    </rPh>
    <rPh sb="91" eb="98">
      <t>ルイセキケッソンキンヒリツ</t>
    </rPh>
    <rPh sb="135" eb="137">
      <t>リョウキン</t>
    </rPh>
    <rPh sb="150" eb="151">
      <t>オヨ</t>
    </rPh>
    <rPh sb="174" eb="178">
      <t>リュウドウヒリツ</t>
    </rPh>
    <rPh sb="179" eb="182">
      <t>ゼンネンド</t>
    </rPh>
    <rPh sb="183" eb="184">
      <t>ツヅ</t>
    </rPh>
    <rPh sb="190" eb="191">
      <t>オオ</t>
    </rPh>
    <rPh sb="193" eb="195">
      <t>シタマワ</t>
    </rPh>
    <rPh sb="197" eb="201">
      <t>ルイジダンタイ</t>
    </rPh>
    <rPh sb="202" eb="204">
      <t>ヒカク</t>
    </rPh>
    <rPh sb="207" eb="208">
      <t>ヒク</t>
    </rPh>
    <rPh sb="209" eb="211">
      <t>スイジュン</t>
    </rPh>
    <rPh sb="215" eb="218">
      <t>キギョウサイ</t>
    </rPh>
    <rPh sb="222" eb="227">
      <t>イジカンリヒ</t>
    </rPh>
    <rPh sb="231" eb="235">
      <t>イッパンカイケイ</t>
    </rPh>
    <rPh sb="238" eb="240">
      <t>クリイレ</t>
    </rPh>
    <rPh sb="244" eb="246">
      <t>タイオウ</t>
    </rPh>
    <rPh sb="255" eb="257">
      <t>ケイヒ</t>
    </rPh>
    <rPh sb="257" eb="259">
      <t>サクゲン</t>
    </rPh>
    <rPh sb="259" eb="261">
      <t>リョウキン</t>
    </rPh>
    <rPh sb="265" eb="267">
      <t>ケントウ</t>
    </rPh>
    <rPh sb="269" eb="271">
      <t>ヒツヨウ</t>
    </rPh>
    <rPh sb="278" eb="281">
      <t>キギョウサイ</t>
    </rPh>
    <rPh sb="281" eb="283">
      <t>ザンダカ</t>
    </rPh>
    <rPh sb="283" eb="284">
      <t>タイ</t>
    </rPh>
    <rPh sb="284" eb="290">
      <t>ジギョウキボヒリツ</t>
    </rPh>
    <rPh sb="291" eb="295">
      <t>ゼンコクヘイキン</t>
    </rPh>
    <rPh sb="296" eb="300">
      <t>ルイジダンタイ</t>
    </rPh>
    <rPh sb="301" eb="303">
      <t>ヒカク</t>
    </rPh>
    <rPh sb="305" eb="307">
      <t>オオハバ</t>
    </rPh>
    <rPh sb="308" eb="309">
      <t>ヒク</t>
    </rPh>
    <rPh sb="310" eb="312">
      <t>スイジュン</t>
    </rPh>
    <rPh sb="316" eb="319">
      <t>キギョウサイ</t>
    </rPh>
    <rPh sb="319" eb="321">
      <t>ザンダカ</t>
    </rPh>
    <rPh sb="322" eb="324">
      <t>マイトシ</t>
    </rPh>
    <rPh sb="324" eb="326">
      <t>ゲンショウ</t>
    </rPh>
    <rPh sb="339" eb="341">
      <t>トウゴウ</t>
    </rPh>
    <rPh sb="342" eb="346">
      <t>カイチク</t>
    </rPh>
    <rPh sb="346" eb="348">
      <t>コウジ</t>
    </rPh>
    <rPh sb="349" eb="351">
      <t>ヨテイ</t>
    </rPh>
    <rPh sb="364" eb="366">
      <t>ドウヨウ</t>
    </rPh>
    <rPh sb="367" eb="369">
      <t>スイイ</t>
    </rPh>
    <rPh sb="374" eb="375">
      <t>オモ</t>
    </rPh>
    <rPh sb="382" eb="387">
      <t>ケイヒカイシュウリツ</t>
    </rPh>
    <rPh sb="434" eb="436">
      <t>リョウキン</t>
    </rPh>
    <rPh sb="462" eb="468">
      <t>オスイショリゲンカ</t>
    </rPh>
    <rPh sb="469" eb="473">
      <t>ゼンコクヘイキン</t>
    </rPh>
    <rPh sb="474" eb="478">
      <t>ルイジ</t>
    </rPh>
    <rPh sb="479" eb="481">
      <t>ヒカク</t>
    </rPh>
    <rPh sb="482" eb="483">
      <t>タカ</t>
    </rPh>
    <rPh sb="484" eb="486">
      <t>スイジュン</t>
    </rPh>
    <rPh sb="490" eb="495">
      <t>フメイスイタイサク</t>
    </rPh>
    <rPh sb="496" eb="497">
      <t>オコナ</t>
    </rPh>
    <rPh sb="498" eb="503">
      <t>イジカンリヒ</t>
    </rPh>
    <rPh sb="504" eb="506">
      <t>サクゲン</t>
    </rPh>
    <rPh sb="509" eb="512">
      <t>セツゾクリツ</t>
    </rPh>
    <rPh sb="513" eb="514">
      <t>タカ</t>
    </rPh>
    <rPh sb="516" eb="519">
      <t>ユウシュウリツ</t>
    </rPh>
    <rPh sb="520" eb="522">
      <t>コウジョウ</t>
    </rPh>
    <rPh sb="525" eb="527">
      <t>ヒツヨウ</t>
    </rPh>
    <rPh sb="534" eb="538">
      <t>スイセンカリツ</t>
    </rPh>
    <rPh sb="539" eb="543">
      <t>ルイジダンタイ</t>
    </rPh>
    <rPh sb="548" eb="550">
      <t>レイワ</t>
    </rPh>
    <rPh sb="551" eb="553">
      <t>ネンド</t>
    </rPh>
    <rPh sb="554" eb="556">
      <t>ヒカク</t>
    </rPh>
    <rPh sb="578" eb="580">
      <t>コンゴ</t>
    </rPh>
    <rPh sb="581" eb="583">
      <t>ヒキツヅ</t>
    </rPh>
    <rPh sb="589" eb="591">
      <t>コウジョウ</t>
    </rPh>
    <rPh sb="592" eb="593">
      <t>ト</t>
    </rPh>
    <rPh sb="594" eb="595">
      <t>ク</t>
    </rPh>
    <rPh sb="596" eb="598">
      <t>ヒツヨウ</t>
    </rPh>
    <phoneticPr fontId="4"/>
  </si>
  <si>
    <t>今後、老朽化に伴う施設更新費用が増加する一方、人口減少等による使用料収入の減少が見込まれ、厳しい事業運営が予想される。
令和6年度に経営戦略の改定をしており、財政状況・資産状況を適切に把握し、その結果に基づき、必要に応じて料金改定に向け検討を進めていき、経営改善に向けた取組みを実施する必要がある。</t>
    <rPh sb="63" eb="65">
      <t>ネンド</t>
    </rPh>
    <rPh sb="111" eb="113">
      <t>リョウキン</t>
    </rPh>
    <rPh sb="143" eb="14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</si>
</sst>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048-4872-8D5A-86DB7BBDCA1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0.12</c:v>
                </c:pt>
                <c:pt idx="3">
                  <c:v>0.09</c:v>
                </c:pt>
                <c:pt idx="4">
                  <c:v>0.09</c:v>
                </c:pt>
              </c:numCache>
            </c:numRef>
          </c:val>
          <c:smooth val="0"/>
          <c:extLst>
            <c:ext xmlns:c16="http://schemas.microsoft.com/office/drawing/2014/chart" uri="{C3380CC4-5D6E-409C-BE32-E72D297353CC}">
              <c16:uniqueId val="{00000001-1048-4872-8D5A-86DB7BBDCA1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00-4DFC-8EF3-6DDE7DD98DB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55.82</c:v>
                </c:pt>
                <c:pt idx="3">
                  <c:v>56.51</c:v>
                </c:pt>
                <c:pt idx="4">
                  <c:v>50.62</c:v>
                </c:pt>
              </c:numCache>
            </c:numRef>
          </c:val>
          <c:smooth val="0"/>
          <c:extLst>
            <c:ext xmlns:c16="http://schemas.microsoft.com/office/drawing/2014/chart" uri="{C3380CC4-5D6E-409C-BE32-E72D297353CC}">
              <c16:uniqueId val="{00000001-3D00-4DFC-8EF3-6DDE7DD98DB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88.13</c:v>
                </c:pt>
                <c:pt idx="3">
                  <c:v>86.67</c:v>
                </c:pt>
                <c:pt idx="4">
                  <c:v>90.54</c:v>
                </c:pt>
              </c:numCache>
            </c:numRef>
          </c:val>
          <c:extLst>
            <c:ext xmlns:c16="http://schemas.microsoft.com/office/drawing/2014/chart" uri="{C3380CC4-5D6E-409C-BE32-E72D297353CC}">
              <c16:uniqueId val="{00000000-DF8E-4CB7-A817-C5C35228D67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90.67</c:v>
                </c:pt>
                <c:pt idx="3">
                  <c:v>90.62</c:v>
                </c:pt>
                <c:pt idx="4">
                  <c:v>79</c:v>
                </c:pt>
              </c:numCache>
            </c:numRef>
          </c:val>
          <c:smooth val="0"/>
          <c:extLst>
            <c:ext xmlns:c16="http://schemas.microsoft.com/office/drawing/2014/chart" uri="{C3380CC4-5D6E-409C-BE32-E72D297353CC}">
              <c16:uniqueId val="{00000001-DF8E-4CB7-A817-C5C35228D67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116.47</c:v>
                </c:pt>
                <c:pt idx="3">
                  <c:v>110.64</c:v>
                </c:pt>
                <c:pt idx="4">
                  <c:v>93.91</c:v>
                </c:pt>
              </c:numCache>
            </c:numRef>
          </c:val>
          <c:extLst>
            <c:ext xmlns:c16="http://schemas.microsoft.com/office/drawing/2014/chart" uri="{C3380CC4-5D6E-409C-BE32-E72D297353CC}">
              <c16:uniqueId val="{00000000-49E4-40F8-9D84-6BEF6427EF5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107.01</c:v>
                </c:pt>
                <c:pt idx="3">
                  <c:v>106.53</c:v>
                </c:pt>
                <c:pt idx="4">
                  <c:v>106.45</c:v>
                </c:pt>
              </c:numCache>
            </c:numRef>
          </c:val>
          <c:smooth val="0"/>
          <c:extLst>
            <c:ext xmlns:c16="http://schemas.microsoft.com/office/drawing/2014/chart" uri="{C3380CC4-5D6E-409C-BE32-E72D297353CC}">
              <c16:uniqueId val="{00000001-49E4-40F8-9D84-6BEF6427EF5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3.16</c:v>
                </c:pt>
                <c:pt idx="3">
                  <c:v>6.3</c:v>
                </c:pt>
                <c:pt idx="4">
                  <c:v>9.42</c:v>
                </c:pt>
              </c:numCache>
            </c:numRef>
          </c:val>
          <c:extLst>
            <c:ext xmlns:c16="http://schemas.microsoft.com/office/drawing/2014/chart" uri="{C3380CC4-5D6E-409C-BE32-E72D297353CC}">
              <c16:uniqueId val="{00000000-094C-4349-BABB-993F30EE621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25.86</c:v>
                </c:pt>
                <c:pt idx="3">
                  <c:v>26.9</c:v>
                </c:pt>
                <c:pt idx="4">
                  <c:v>17.62</c:v>
                </c:pt>
              </c:numCache>
            </c:numRef>
          </c:val>
          <c:smooth val="0"/>
          <c:extLst>
            <c:ext xmlns:c16="http://schemas.microsoft.com/office/drawing/2014/chart" uri="{C3380CC4-5D6E-409C-BE32-E72D297353CC}">
              <c16:uniqueId val="{00000001-094C-4349-BABB-993F30EE621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7CA-43F6-B5AB-955165540E6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1.4</c:v>
                </c:pt>
                <c:pt idx="3">
                  <c:v>2.08</c:v>
                </c:pt>
                <c:pt idx="4">
                  <c:v>0.18</c:v>
                </c:pt>
              </c:numCache>
            </c:numRef>
          </c:val>
          <c:smooth val="0"/>
          <c:extLst>
            <c:ext xmlns:c16="http://schemas.microsoft.com/office/drawing/2014/chart" uri="{C3380CC4-5D6E-409C-BE32-E72D297353CC}">
              <c16:uniqueId val="{00000001-C7CA-43F6-B5AB-955165540E6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
                  <c:v>0</c:v>
                </c:pt>
                <c:pt idx="3" formatCode="#,##0.00;&quot;△&quot;#,##0.00">
                  <c:v>0</c:v>
                </c:pt>
                <c:pt idx="4">
                  <c:v>16.55</c:v>
                </c:pt>
              </c:numCache>
            </c:numRef>
          </c:val>
          <c:extLst>
            <c:ext xmlns:c16="http://schemas.microsoft.com/office/drawing/2014/chart" uri="{C3380CC4-5D6E-409C-BE32-E72D297353CC}">
              <c16:uniqueId val="{00000000-AAC3-4EC5-96C2-3F318302F29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23.86</c:v>
                </c:pt>
                <c:pt idx="3">
                  <c:v>18.41</c:v>
                </c:pt>
                <c:pt idx="4">
                  <c:v>19.96</c:v>
                </c:pt>
              </c:numCache>
            </c:numRef>
          </c:val>
          <c:smooth val="0"/>
          <c:extLst>
            <c:ext xmlns:c16="http://schemas.microsoft.com/office/drawing/2014/chart" uri="{C3380CC4-5D6E-409C-BE32-E72D297353CC}">
              <c16:uniqueId val="{00000001-AAC3-4EC5-96C2-3F318302F29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69.319999999999993</c:v>
                </c:pt>
                <c:pt idx="3">
                  <c:v>66.02</c:v>
                </c:pt>
                <c:pt idx="4">
                  <c:v>45.26</c:v>
                </c:pt>
              </c:numCache>
            </c:numRef>
          </c:val>
          <c:extLst>
            <c:ext xmlns:c16="http://schemas.microsoft.com/office/drawing/2014/chart" uri="{C3380CC4-5D6E-409C-BE32-E72D297353CC}">
              <c16:uniqueId val="{00000000-D37B-4C69-9890-846F7A00B8B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68.27</c:v>
                </c:pt>
                <c:pt idx="3">
                  <c:v>74.790000000000006</c:v>
                </c:pt>
                <c:pt idx="4">
                  <c:v>63.88</c:v>
                </c:pt>
              </c:numCache>
            </c:numRef>
          </c:val>
          <c:smooth val="0"/>
          <c:extLst>
            <c:ext xmlns:c16="http://schemas.microsoft.com/office/drawing/2014/chart" uri="{C3380CC4-5D6E-409C-BE32-E72D297353CC}">
              <c16:uniqueId val="{00000001-D37B-4C69-9890-846F7A00B8B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1902.28</c:v>
                </c:pt>
                <c:pt idx="3">
                  <c:v>1776.08</c:v>
                </c:pt>
                <c:pt idx="4">
                  <c:v>1674.52</c:v>
                </c:pt>
              </c:numCache>
            </c:numRef>
          </c:val>
          <c:extLst>
            <c:ext xmlns:c16="http://schemas.microsoft.com/office/drawing/2014/chart" uri="{C3380CC4-5D6E-409C-BE32-E72D297353CC}">
              <c16:uniqueId val="{00000000-5355-4F2B-81E4-5FC19B46EB0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804.98</c:v>
                </c:pt>
                <c:pt idx="3">
                  <c:v>767.56</c:v>
                </c:pt>
                <c:pt idx="4">
                  <c:v>943.46</c:v>
                </c:pt>
              </c:numCache>
            </c:numRef>
          </c:val>
          <c:smooth val="0"/>
          <c:extLst>
            <c:ext xmlns:c16="http://schemas.microsoft.com/office/drawing/2014/chart" uri="{C3380CC4-5D6E-409C-BE32-E72D297353CC}">
              <c16:uniqueId val="{00000001-5355-4F2B-81E4-5FC19B46EB0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84.98</c:v>
                </c:pt>
                <c:pt idx="3">
                  <c:v>74.67</c:v>
                </c:pt>
                <c:pt idx="4">
                  <c:v>71.8</c:v>
                </c:pt>
              </c:numCache>
            </c:numRef>
          </c:val>
          <c:extLst>
            <c:ext xmlns:c16="http://schemas.microsoft.com/office/drawing/2014/chart" uri="{C3380CC4-5D6E-409C-BE32-E72D297353CC}">
              <c16:uniqueId val="{00000000-ABC4-4B56-8AD9-2B975DA6192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88.71</c:v>
                </c:pt>
                <c:pt idx="3">
                  <c:v>90.23</c:v>
                </c:pt>
                <c:pt idx="4">
                  <c:v>79.22</c:v>
                </c:pt>
              </c:numCache>
            </c:numRef>
          </c:val>
          <c:smooth val="0"/>
          <c:extLst>
            <c:ext xmlns:c16="http://schemas.microsoft.com/office/drawing/2014/chart" uri="{C3380CC4-5D6E-409C-BE32-E72D297353CC}">
              <c16:uniqueId val="{00000001-ABC4-4B56-8AD9-2B975DA6192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181.69</c:v>
                </c:pt>
                <c:pt idx="3">
                  <c:v>204.38</c:v>
                </c:pt>
                <c:pt idx="4">
                  <c:v>213.37</c:v>
                </c:pt>
              </c:numCache>
            </c:numRef>
          </c:val>
          <c:extLst>
            <c:ext xmlns:c16="http://schemas.microsoft.com/office/drawing/2014/chart" uri="{C3380CC4-5D6E-409C-BE32-E72D297353CC}">
              <c16:uniqueId val="{00000000-BDA0-4F52-AFF7-E59D95A8117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174.8</c:v>
                </c:pt>
                <c:pt idx="3">
                  <c:v>170.2</c:v>
                </c:pt>
                <c:pt idx="4">
                  <c:v>202.47</c:v>
                </c:pt>
              </c:numCache>
            </c:numRef>
          </c:val>
          <c:smooth val="0"/>
          <c:extLst>
            <c:ext xmlns:c16="http://schemas.microsoft.com/office/drawing/2014/chart" uri="{C3380CC4-5D6E-409C-BE32-E72D297353CC}">
              <c16:uniqueId val="{00000001-BDA0-4F52-AFF7-E59D95A8117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46"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矢吹町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Cc2</v>
      </c>
      <c r="X8" s="39"/>
      <c r="Y8" s="39"/>
      <c r="Z8" s="39"/>
      <c r="AA8" s="39"/>
      <c r="AB8" s="39"/>
      <c r="AC8" s="39"/>
      <c r="AD8" s="40" t="str">
        <f>データ!$M$6</f>
        <v>非設置</v>
      </c>
      <c r="AE8" s="40"/>
      <c r="AF8" s="40"/>
      <c r="AG8" s="40"/>
      <c r="AH8" s="40"/>
      <c r="AI8" s="40"/>
      <c r="AJ8" s="40"/>
      <c r="AK8" s="3"/>
      <c r="AL8" s="41">
        <f>データ!S6</f>
        <v>16807</v>
      </c>
      <c r="AM8" s="41"/>
      <c r="AN8" s="41"/>
      <c r="AO8" s="41"/>
      <c r="AP8" s="41"/>
      <c r="AQ8" s="41"/>
      <c r="AR8" s="41"/>
      <c r="AS8" s="41"/>
      <c r="AT8" s="34">
        <f>データ!T6</f>
        <v>60.4</v>
      </c>
      <c r="AU8" s="34"/>
      <c r="AV8" s="34"/>
      <c r="AW8" s="34"/>
      <c r="AX8" s="34"/>
      <c r="AY8" s="34"/>
      <c r="AZ8" s="34"/>
      <c r="BA8" s="34"/>
      <c r="BB8" s="34">
        <f>データ!U6</f>
        <v>278.26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63.22</v>
      </c>
      <c r="J10" s="34"/>
      <c r="K10" s="34"/>
      <c r="L10" s="34"/>
      <c r="M10" s="34"/>
      <c r="N10" s="34"/>
      <c r="O10" s="34"/>
      <c r="P10" s="34">
        <f>データ!P6</f>
        <v>70.36</v>
      </c>
      <c r="Q10" s="34"/>
      <c r="R10" s="34"/>
      <c r="S10" s="34"/>
      <c r="T10" s="34"/>
      <c r="U10" s="34"/>
      <c r="V10" s="34"/>
      <c r="W10" s="34">
        <f>データ!Q6</f>
        <v>63.43</v>
      </c>
      <c r="X10" s="34"/>
      <c r="Y10" s="34"/>
      <c r="Z10" s="34"/>
      <c r="AA10" s="34"/>
      <c r="AB10" s="34"/>
      <c r="AC10" s="34"/>
      <c r="AD10" s="41">
        <f>データ!R6</f>
        <v>2992</v>
      </c>
      <c r="AE10" s="41"/>
      <c r="AF10" s="41"/>
      <c r="AG10" s="41"/>
      <c r="AH10" s="41"/>
      <c r="AI10" s="41"/>
      <c r="AJ10" s="41"/>
      <c r="AK10" s="2"/>
      <c r="AL10" s="41">
        <f>データ!V6</f>
        <v>11755</v>
      </c>
      <c r="AM10" s="41"/>
      <c r="AN10" s="41"/>
      <c r="AO10" s="41"/>
      <c r="AP10" s="41"/>
      <c r="AQ10" s="41"/>
      <c r="AR10" s="41"/>
      <c r="AS10" s="41"/>
      <c r="AT10" s="34">
        <f>データ!W6</f>
        <v>3.71</v>
      </c>
      <c r="AU10" s="34"/>
      <c r="AV10" s="34"/>
      <c r="AW10" s="34"/>
      <c r="AX10" s="34"/>
      <c r="AY10" s="34"/>
      <c r="AZ10" s="34"/>
      <c r="BA10" s="34"/>
      <c r="BB10" s="34">
        <f>データ!X6</f>
        <v>3168.46</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116</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FyfRdzLRasFqD64Ocjju83j4KsHUwmQDBYY4GhSwkYuei7QGFOYsss/k0T4sZIkhXwzh30Y60fz01Inmv5SDGA==" saltValue="Dm0FiwfbS1k7HI0ra7yrc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74667</v>
      </c>
      <c r="D6" s="19">
        <f t="shared" si="3"/>
        <v>46</v>
      </c>
      <c r="E6" s="19">
        <f t="shared" si="3"/>
        <v>17</v>
      </c>
      <c r="F6" s="19">
        <f t="shared" si="3"/>
        <v>1</v>
      </c>
      <c r="G6" s="19">
        <f t="shared" si="3"/>
        <v>0</v>
      </c>
      <c r="H6" s="19" t="str">
        <f t="shared" si="3"/>
        <v>福島県　矢吹町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63.22</v>
      </c>
      <c r="P6" s="20">
        <f t="shared" si="3"/>
        <v>70.36</v>
      </c>
      <c r="Q6" s="20">
        <f t="shared" si="3"/>
        <v>63.43</v>
      </c>
      <c r="R6" s="20">
        <f t="shared" si="3"/>
        <v>2992</v>
      </c>
      <c r="S6" s="20">
        <f t="shared" si="3"/>
        <v>16807</v>
      </c>
      <c r="T6" s="20">
        <f t="shared" si="3"/>
        <v>60.4</v>
      </c>
      <c r="U6" s="20">
        <f t="shared" si="3"/>
        <v>278.26</v>
      </c>
      <c r="V6" s="20">
        <f t="shared" si="3"/>
        <v>11755</v>
      </c>
      <c r="W6" s="20">
        <f t="shared" si="3"/>
        <v>3.71</v>
      </c>
      <c r="X6" s="20">
        <f t="shared" si="3"/>
        <v>3168.46</v>
      </c>
      <c r="Y6" s="21" t="str">
        <f>IF(Y7="",NA(),Y7)</f>
        <v>-</v>
      </c>
      <c r="Z6" s="21" t="str">
        <f t="shared" ref="Z6:AH6" si="4">IF(Z7="",NA(),Z7)</f>
        <v>-</v>
      </c>
      <c r="AA6" s="21">
        <f t="shared" si="4"/>
        <v>116.47</v>
      </c>
      <c r="AB6" s="21">
        <f t="shared" si="4"/>
        <v>110.64</v>
      </c>
      <c r="AC6" s="21">
        <f t="shared" si="4"/>
        <v>93.91</v>
      </c>
      <c r="AD6" s="21" t="str">
        <f t="shared" si="4"/>
        <v>-</v>
      </c>
      <c r="AE6" s="21" t="str">
        <f t="shared" si="4"/>
        <v>-</v>
      </c>
      <c r="AF6" s="21">
        <f t="shared" si="4"/>
        <v>107.01</v>
      </c>
      <c r="AG6" s="21">
        <f t="shared" si="4"/>
        <v>106.53</v>
      </c>
      <c r="AH6" s="21">
        <f t="shared" si="4"/>
        <v>106.45</v>
      </c>
      <c r="AI6" s="20" t="str">
        <f>IF(AI7="","",IF(AI7="-","【-】","【"&amp;SUBSTITUTE(TEXT(AI7,"#,##0.00"),"-","△")&amp;"】"))</f>
        <v>【105.36】</v>
      </c>
      <c r="AJ6" s="21" t="str">
        <f>IF(AJ7="",NA(),AJ7)</f>
        <v>-</v>
      </c>
      <c r="AK6" s="21" t="str">
        <f t="shared" ref="AK6:AS6" si="5">IF(AK7="",NA(),AK7)</f>
        <v>-</v>
      </c>
      <c r="AL6" s="20">
        <f t="shared" si="5"/>
        <v>0</v>
      </c>
      <c r="AM6" s="20">
        <f t="shared" si="5"/>
        <v>0</v>
      </c>
      <c r="AN6" s="21">
        <f t="shared" si="5"/>
        <v>16.55</v>
      </c>
      <c r="AO6" s="21" t="str">
        <f t="shared" si="5"/>
        <v>-</v>
      </c>
      <c r="AP6" s="21" t="str">
        <f t="shared" si="5"/>
        <v>-</v>
      </c>
      <c r="AQ6" s="21">
        <f t="shared" si="5"/>
        <v>23.86</v>
      </c>
      <c r="AR6" s="21">
        <f t="shared" si="5"/>
        <v>18.41</v>
      </c>
      <c r="AS6" s="21">
        <f t="shared" si="5"/>
        <v>19.96</v>
      </c>
      <c r="AT6" s="20" t="str">
        <f>IF(AT7="","",IF(AT7="-","【-】","【"&amp;SUBSTITUTE(TEXT(AT7,"#,##0.00"),"-","△")&amp;"】"))</f>
        <v>【3.12】</v>
      </c>
      <c r="AU6" s="21" t="str">
        <f>IF(AU7="",NA(),AU7)</f>
        <v>-</v>
      </c>
      <c r="AV6" s="21" t="str">
        <f t="shared" ref="AV6:BD6" si="6">IF(AV7="",NA(),AV7)</f>
        <v>-</v>
      </c>
      <c r="AW6" s="21">
        <f t="shared" si="6"/>
        <v>69.319999999999993</v>
      </c>
      <c r="AX6" s="21">
        <f t="shared" si="6"/>
        <v>66.02</v>
      </c>
      <c r="AY6" s="21">
        <f t="shared" si="6"/>
        <v>45.26</v>
      </c>
      <c r="AZ6" s="21" t="str">
        <f t="shared" si="6"/>
        <v>-</v>
      </c>
      <c r="BA6" s="21" t="str">
        <f t="shared" si="6"/>
        <v>-</v>
      </c>
      <c r="BB6" s="21">
        <f t="shared" si="6"/>
        <v>68.27</v>
      </c>
      <c r="BC6" s="21">
        <f t="shared" si="6"/>
        <v>74.790000000000006</v>
      </c>
      <c r="BD6" s="21">
        <f t="shared" si="6"/>
        <v>63.88</v>
      </c>
      <c r="BE6" s="20" t="str">
        <f>IF(BE7="","",IF(BE7="-","【-】","【"&amp;SUBSTITUTE(TEXT(BE7,"#,##0.00"),"-","△")&amp;"】"))</f>
        <v>【82.75】</v>
      </c>
      <c r="BF6" s="21" t="str">
        <f>IF(BF7="",NA(),BF7)</f>
        <v>-</v>
      </c>
      <c r="BG6" s="21" t="str">
        <f t="shared" ref="BG6:BO6" si="7">IF(BG7="",NA(),BG7)</f>
        <v>-</v>
      </c>
      <c r="BH6" s="21">
        <f t="shared" si="7"/>
        <v>1902.28</v>
      </c>
      <c r="BI6" s="21">
        <f t="shared" si="7"/>
        <v>1776.08</v>
      </c>
      <c r="BJ6" s="21">
        <f t="shared" si="7"/>
        <v>1674.52</v>
      </c>
      <c r="BK6" s="21" t="str">
        <f t="shared" si="7"/>
        <v>-</v>
      </c>
      <c r="BL6" s="21" t="str">
        <f t="shared" si="7"/>
        <v>-</v>
      </c>
      <c r="BM6" s="21">
        <f t="shared" si="7"/>
        <v>804.98</v>
      </c>
      <c r="BN6" s="21">
        <f t="shared" si="7"/>
        <v>767.56</v>
      </c>
      <c r="BO6" s="21">
        <f t="shared" si="7"/>
        <v>943.46</v>
      </c>
      <c r="BP6" s="20" t="str">
        <f>IF(BP7="","",IF(BP7="-","【-】","【"&amp;SUBSTITUTE(TEXT(BP7,"#,##0.00"),"-","△")&amp;"】"))</f>
        <v>【602.56】</v>
      </c>
      <c r="BQ6" s="21" t="str">
        <f>IF(BQ7="",NA(),BQ7)</f>
        <v>-</v>
      </c>
      <c r="BR6" s="21" t="str">
        <f t="shared" ref="BR6:BZ6" si="8">IF(BR7="",NA(),BR7)</f>
        <v>-</v>
      </c>
      <c r="BS6" s="21">
        <f t="shared" si="8"/>
        <v>84.98</v>
      </c>
      <c r="BT6" s="21">
        <f t="shared" si="8"/>
        <v>74.67</v>
      </c>
      <c r="BU6" s="21">
        <f t="shared" si="8"/>
        <v>71.8</v>
      </c>
      <c r="BV6" s="21" t="str">
        <f t="shared" si="8"/>
        <v>-</v>
      </c>
      <c r="BW6" s="21" t="str">
        <f t="shared" si="8"/>
        <v>-</v>
      </c>
      <c r="BX6" s="21">
        <f t="shared" si="8"/>
        <v>88.71</v>
      </c>
      <c r="BY6" s="21">
        <f t="shared" si="8"/>
        <v>90.23</v>
      </c>
      <c r="BZ6" s="21">
        <f t="shared" si="8"/>
        <v>79.22</v>
      </c>
      <c r="CA6" s="20" t="str">
        <f>IF(CA7="","",IF(CA7="-","【-】","【"&amp;SUBSTITUTE(TEXT(CA7,"#,##0.00"),"-","△")&amp;"】"))</f>
        <v>【97.94】</v>
      </c>
      <c r="CB6" s="21" t="str">
        <f>IF(CB7="",NA(),CB7)</f>
        <v>-</v>
      </c>
      <c r="CC6" s="21" t="str">
        <f t="shared" ref="CC6:CK6" si="9">IF(CC7="",NA(),CC7)</f>
        <v>-</v>
      </c>
      <c r="CD6" s="21">
        <f t="shared" si="9"/>
        <v>181.69</v>
      </c>
      <c r="CE6" s="21">
        <f t="shared" si="9"/>
        <v>204.38</v>
      </c>
      <c r="CF6" s="21">
        <f t="shared" si="9"/>
        <v>213.37</v>
      </c>
      <c r="CG6" s="21" t="str">
        <f t="shared" si="9"/>
        <v>-</v>
      </c>
      <c r="CH6" s="21" t="str">
        <f t="shared" si="9"/>
        <v>-</v>
      </c>
      <c r="CI6" s="21">
        <f t="shared" si="9"/>
        <v>174.8</v>
      </c>
      <c r="CJ6" s="21">
        <f t="shared" si="9"/>
        <v>170.2</v>
      </c>
      <c r="CK6" s="21">
        <f t="shared" si="9"/>
        <v>202.47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55.82</v>
      </c>
      <c r="CU6" s="21">
        <f t="shared" si="10"/>
        <v>56.51</v>
      </c>
      <c r="CV6" s="21">
        <f t="shared" si="10"/>
        <v>50.62</v>
      </c>
      <c r="CW6" s="20" t="str">
        <f>IF(CW7="","",IF(CW7="-","【-】","【"&amp;SUBSTITUTE(TEXT(CW7,"#,##0.00"),"-","△")&amp;"】"))</f>
        <v>【60.13】</v>
      </c>
      <c r="CX6" s="21" t="str">
        <f>IF(CX7="",NA(),CX7)</f>
        <v>-</v>
      </c>
      <c r="CY6" s="21" t="str">
        <f t="shared" ref="CY6:DG6" si="11">IF(CY7="",NA(),CY7)</f>
        <v>-</v>
      </c>
      <c r="CZ6" s="21">
        <f t="shared" si="11"/>
        <v>88.13</v>
      </c>
      <c r="DA6" s="21">
        <f t="shared" si="11"/>
        <v>86.67</v>
      </c>
      <c r="DB6" s="21">
        <f t="shared" si="11"/>
        <v>90.54</v>
      </c>
      <c r="DC6" s="21" t="str">
        <f t="shared" si="11"/>
        <v>-</v>
      </c>
      <c r="DD6" s="21" t="str">
        <f t="shared" si="11"/>
        <v>-</v>
      </c>
      <c r="DE6" s="21">
        <f t="shared" si="11"/>
        <v>90.67</v>
      </c>
      <c r="DF6" s="21">
        <f t="shared" si="11"/>
        <v>90.62</v>
      </c>
      <c r="DG6" s="21">
        <f t="shared" si="11"/>
        <v>79</v>
      </c>
      <c r="DH6" s="20" t="str">
        <f>IF(DH7="","",IF(DH7="-","【-】","【"&amp;SUBSTITUTE(TEXT(DH7,"#,##0.00"),"-","△")&amp;"】"))</f>
        <v>【96.00】</v>
      </c>
      <c r="DI6" s="21" t="str">
        <f>IF(DI7="",NA(),DI7)</f>
        <v>-</v>
      </c>
      <c r="DJ6" s="21" t="str">
        <f t="shared" ref="DJ6:DR6" si="12">IF(DJ7="",NA(),DJ7)</f>
        <v>-</v>
      </c>
      <c r="DK6" s="21">
        <f t="shared" si="12"/>
        <v>3.16</v>
      </c>
      <c r="DL6" s="21">
        <f t="shared" si="12"/>
        <v>6.3</v>
      </c>
      <c r="DM6" s="21">
        <f t="shared" si="12"/>
        <v>9.42</v>
      </c>
      <c r="DN6" s="21" t="str">
        <f t="shared" si="12"/>
        <v>-</v>
      </c>
      <c r="DO6" s="21" t="str">
        <f t="shared" si="12"/>
        <v>-</v>
      </c>
      <c r="DP6" s="21">
        <f t="shared" si="12"/>
        <v>25.86</v>
      </c>
      <c r="DQ6" s="21">
        <f t="shared" si="12"/>
        <v>26.9</v>
      </c>
      <c r="DR6" s="21">
        <f t="shared" si="12"/>
        <v>17.62</v>
      </c>
      <c r="DS6" s="20" t="str">
        <f>IF(DS7="","",IF(DS7="-","【-】","【"&amp;SUBSTITUTE(TEXT(DS7,"#,##0.00"),"-","△")&amp;"】"))</f>
        <v>【42.20】</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1.4</v>
      </c>
      <c r="EB6" s="21">
        <f t="shared" si="13"/>
        <v>2.08</v>
      </c>
      <c r="EC6" s="21">
        <f t="shared" si="13"/>
        <v>0.18</v>
      </c>
      <c r="ED6" s="20" t="str">
        <f>IF(ED7="","",IF(ED7="-","【-】","【"&amp;SUBSTITUTE(TEXT(ED7,"#,##0.00"),"-","△")&amp;"】"))</f>
        <v>【9.46】</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0.12</v>
      </c>
      <c r="EM6" s="21">
        <f t="shared" si="14"/>
        <v>0.09</v>
      </c>
      <c r="EN6" s="21">
        <f t="shared" si="14"/>
        <v>0.09</v>
      </c>
      <c r="EO6" s="20" t="str">
        <f>IF(EO7="","",IF(EO7="-","【-】","【"&amp;SUBSTITUTE(TEXT(EO7,"#,##0.00"),"-","△")&amp;"】"))</f>
        <v>【0.19】</v>
      </c>
    </row>
    <row r="7" spans="1:148" s="22" customFormat="1" x14ac:dyDescent="0.15">
      <c r="A7" s="14"/>
      <c r="B7" s="23">
        <v>2024</v>
      </c>
      <c r="C7" s="23">
        <v>74667</v>
      </c>
      <c r="D7" s="23">
        <v>46</v>
      </c>
      <c r="E7" s="23">
        <v>17</v>
      </c>
      <c r="F7" s="23">
        <v>1</v>
      </c>
      <c r="G7" s="23">
        <v>0</v>
      </c>
      <c r="H7" s="23" t="s">
        <v>96</v>
      </c>
      <c r="I7" s="23" t="s">
        <v>97</v>
      </c>
      <c r="J7" s="23" t="s">
        <v>98</v>
      </c>
      <c r="K7" s="23" t="s">
        <v>99</v>
      </c>
      <c r="L7" s="23" t="s">
        <v>100</v>
      </c>
      <c r="M7" s="23" t="s">
        <v>101</v>
      </c>
      <c r="N7" s="24" t="s">
        <v>102</v>
      </c>
      <c r="O7" s="24">
        <v>63.22</v>
      </c>
      <c r="P7" s="24">
        <v>70.36</v>
      </c>
      <c r="Q7" s="24">
        <v>63.43</v>
      </c>
      <c r="R7" s="24">
        <v>2992</v>
      </c>
      <c r="S7" s="24">
        <v>16807</v>
      </c>
      <c r="T7" s="24">
        <v>60.4</v>
      </c>
      <c r="U7" s="24">
        <v>278.26</v>
      </c>
      <c r="V7" s="24">
        <v>11755</v>
      </c>
      <c r="W7" s="24">
        <v>3.71</v>
      </c>
      <c r="X7" s="24">
        <v>3168.46</v>
      </c>
      <c r="Y7" s="24" t="s">
        <v>102</v>
      </c>
      <c r="Z7" s="24" t="s">
        <v>102</v>
      </c>
      <c r="AA7" s="24">
        <v>116.47</v>
      </c>
      <c r="AB7" s="24">
        <v>110.64</v>
      </c>
      <c r="AC7" s="24">
        <v>93.91</v>
      </c>
      <c r="AD7" s="24" t="s">
        <v>102</v>
      </c>
      <c r="AE7" s="24" t="s">
        <v>102</v>
      </c>
      <c r="AF7" s="24">
        <v>107.01</v>
      </c>
      <c r="AG7" s="24">
        <v>106.53</v>
      </c>
      <c r="AH7" s="24">
        <v>106.45</v>
      </c>
      <c r="AI7" s="24">
        <v>105.36</v>
      </c>
      <c r="AJ7" s="24" t="s">
        <v>102</v>
      </c>
      <c r="AK7" s="24" t="s">
        <v>102</v>
      </c>
      <c r="AL7" s="24">
        <v>0</v>
      </c>
      <c r="AM7" s="24">
        <v>0</v>
      </c>
      <c r="AN7" s="24">
        <v>16.55</v>
      </c>
      <c r="AO7" s="24" t="s">
        <v>102</v>
      </c>
      <c r="AP7" s="24" t="s">
        <v>102</v>
      </c>
      <c r="AQ7" s="24">
        <v>23.86</v>
      </c>
      <c r="AR7" s="24">
        <v>18.41</v>
      </c>
      <c r="AS7" s="24">
        <v>19.96</v>
      </c>
      <c r="AT7" s="24">
        <v>3.12</v>
      </c>
      <c r="AU7" s="24" t="s">
        <v>102</v>
      </c>
      <c r="AV7" s="24" t="s">
        <v>102</v>
      </c>
      <c r="AW7" s="24">
        <v>69.319999999999993</v>
      </c>
      <c r="AX7" s="24">
        <v>66.02</v>
      </c>
      <c r="AY7" s="24">
        <v>45.26</v>
      </c>
      <c r="AZ7" s="24" t="s">
        <v>102</v>
      </c>
      <c r="BA7" s="24" t="s">
        <v>102</v>
      </c>
      <c r="BB7" s="24">
        <v>68.27</v>
      </c>
      <c r="BC7" s="24">
        <v>74.790000000000006</v>
      </c>
      <c r="BD7" s="24">
        <v>63.88</v>
      </c>
      <c r="BE7" s="24">
        <v>82.75</v>
      </c>
      <c r="BF7" s="24" t="s">
        <v>102</v>
      </c>
      <c r="BG7" s="24" t="s">
        <v>102</v>
      </c>
      <c r="BH7" s="24">
        <v>1902.28</v>
      </c>
      <c r="BI7" s="24">
        <v>1776.08</v>
      </c>
      <c r="BJ7" s="24">
        <v>1674.52</v>
      </c>
      <c r="BK7" s="24" t="s">
        <v>102</v>
      </c>
      <c r="BL7" s="24" t="s">
        <v>102</v>
      </c>
      <c r="BM7" s="24">
        <v>804.98</v>
      </c>
      <c r="BN7" s="24">
        <v>767.56</v>
      </c>
      <c r="BO7" s="24">
        <v>943.46</v>
      </c>
      <c r="BP7" s="24">
        <v>602.55999999999995</v>
      </c>
      <c r="BQ7" s="24" t="s">
        <v>102</v>
      </c>
      <c r="BR7" s="24" t="s">
        <v>102</v>
      </c>
      <c r="BS7" s="24">
        <v>84.98</v>
      </c>
      <c r="BT7" s="24">
        <v>74.67</v>
      </c>
      <c r="BU7" s="24">
        <v>71.8</v>
      </c>
      <c r="BV7" s="24" t="s">
        <v>102</v>
      </c>
      <c r="BW7" s="24" t="s">
        <v>102</v>
      </c>
      <c r="BX7" s="24">
        <v>88.71</v>
      </c>
      <c r="BY7" s="24">
        <v>90.23</v>
      </c>
      <c r="BZ7" s="24">
        <v>79.22</v>
      </c>
      <c r="CA7" s="24">
        <v>97.94</v>
      </c>
      <c r="CB7" s="24" t="s">
        <v>102</v>
      </c>
      <c r="CC7" s="24" t="s">
        <v>102</v>
      </c>
      <c r="CD7" s="24">
        <v>181.69</v>
      </c>
      <c r="CE7" s="24">
        <v>204.38</v>
      </c>
      <c r="CF7" s="24">
        <v>213.37</v>
      </c>
      <c r="CG7" s="24" t="s">
        <v>102</v>
      </c>
      <c r="CH7" s="24" t="s">
        <v>102</v>
      </c>
      <c r="CI7" s="24">
        <v>174.8</v>
      </c>
      <c r="CJ7" s="24">
        <v>170.2</v>
      </c>
      <c r="CK7" s="24">
        <v>202.47</v>
      </c>
      <c r="CL7" s="24">
        <v>140.97999999999999</v>
      </c>
      <c r="CM7" s="24" t="s">
        <v>102</v>
      </c>
      <c r="CN7" s="24" t="s">
        <v>102</v>
      </c>
      <c r="CO7" s="24" t="s">
        <v>102</v>
      </c>
      <c r="CP7" s="24" t="s">
        <v>102</v>
      </c>
      <c r="CQ7" s="24" t="s">
        <v>102</v>
      </c>
      <c r="CR7" s="24" t="s">
        <v>102</v>
      </c>
      <c r="CS7" s="24" t="s">
        <v>102</v>
      </c>
      <c r="CT7" s="24">
        <v>55.82</v>
      </c>
      <c r="CU7" s="24">
        <v>56.51</v>
      </c>
      <c r="CV7" s="24">
        <v>50.62</v>
      </c>
      <c r="CW7" s="24">
        <v>60.13</v>
      </c>
      <c r="CX7" s="24" t="s">
        <v>102</v>
      </c>
      <c r="CY7" s="24" t="s">
        <v>102</v>
      </c>
      <c r="CZ7" s="24">
        <v>88.13</v>
      </c>
      <c r="DA7" s="24">
        <v>86.67</v>
      </c>
      <c r="DB7" s="24">
        <v>90.54</v>
      </c>
      <c r="DC7" s="24" t="s">
        <v>102</v>
      </c>
      <c r="DD7" s="24" t="s">
        <v>102</v>
      </c>
      <c r="DE7" s="24">
        <v>90.67</v>
      </c>
      <c r="DF7" s="24">
        <v>90.62</v>
      </c>
      <c r="DG7" s="24">
        <v>79</v>
      </c>
      <c r="DH7" s="24">
        <v>96</v>
      </c>
      <c r="DI7" s="24" t="s">
        <v>102</v>
      </c>
      <c r="DJ7" s="24" t="s">
        <v>102</v>
      </c>
      <c r="DK7" s="24">
        <v>3.16</v>
      </c>
      <c r="DL7" s="24">
        <v>6.3</v>
      </c>
      <c r="DM7" s="24">
        <v>9.42</v>
      </c>
      <c r="DN7" s="24" t="s">
        <v>102</v>
      </c>
      <c r="DO7" s="24" t="s">
        <v>102</v>
      </c>
      <c r="DP7" s="24">
        <v>25.86</v>
      </c>
      <c r="DQ7" s="24">
        <v>26.9</v>
      </c>
      <c r="DR7" s="24">
        <v>17.62</v>
      </c>
      <c r="DS7" s="24">
        <v>42.2</v>
      </c>
      <c r="DT7" s="24" t="s">
        <v>102</v>
      </c>
      <c r="DU7" s="24" t="s">
        <v>102</v>
      </c>
      <c r="DV7" s="24">
        <v>0</v>
      </c>
      <c r="DW7" s="24">
        <v>0</v>
      </c>
      <c r="DX7" s="24">
        <v>0</v>
      </c>
      <c r="DY7" s="24" t="s">
        <v>102</v>
      </c>
      <c r="DZ7" s="24" t="s">
        <v>102</v>
      </c>
      <c r="EA7" s="24">
        <v>1.4</v>
      </c>
      <c r="EB7" s="24">
        <v>2.08</v>
      </c>
      <c r="EC7" s="24">
        <v>0.18</v>
      </c>
      <c r="ED7" s="24">
        <v>9.4600000000000009</v>
      </c>
      <c r="EE7" s="24" t="s">
        <v>102</v>
      </c>
      <c r="EF7" s="24" t="s">
        <v>102</v>
      </c>
      <c r="EG7" s="24">
        <v>0</v>
      </c>
      <c r="EH7" s="24">
        <v>0</v>
      </c>
      <c r="EI7" s="24">
        <v>0</v>
      </c>
      <c r="EJ7" s="24" t="s">
        <v>102</v>
      </c>
      <c r="EK7" s="24" t="s">
        <v>102</v>
      </c>
      <c r="EL7" s="24">
        <v>0.12</v>
      </c>
      <c r="EM7" s="24">
        <v>0.09</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2026-01-26T08:38:42Z</cp:lastPrinted>
  <dcterms:created xsi:type="dcterms:W3CDTF">2025-12-23T05:57:33Z</dcterms:created>
  <dcterms:modified xsi:type="dcterms:W3CDTF">2026-01-28T07:48:43Z</dcterms:modified>
  <cp:category/>
</cp:coreProperties>
</file>