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8.31.216\share\110_jyouge\10上下水道課(一般文書)\00継続\01_業務係\02_経理部門\【経営比較分析表】\R7\03回答\"/>
    </mc:Choice>
  </mc:AlternateContent>
  <xr:revisionPtr revIDLastSave="0" documentId="13_ncr:1_{FD7D1FE6-5607-4C13-8EA0-6CC37277433C}" xr6:coauthVersionLast="47" xr6:coauthVersionMax="47" xr10:uidLastSave="{00000000-0000-0000-0000-000000000000}"/>
  <workbookProtection workbookAlgorithmName="SHA-512" workbookHashValue="NgBNWAGaTP1/I1P8KKX8VhigsxPBRkPzzXBCvWLEs+Yd4+rABSYZy+Yr1Vr+i/2m4VF/XK6+nRcyPq8ZfUiPUQ==" workbookSaltValue="OXX0apVp4PaIpWTdt96Db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AT10" i="4"/>
  <c r="AL10" i="4"/>
  <c r="W10" i="4"/>
  <c r="I10" i="4"/>
  <c r="BB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<sst xmlns="http://schemas.openxmlformats.org/spreadsheetml/2006/main" count="228" uniqueCount="113">
  <si>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</si>
  <si>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</si>
  <si>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</si>
  <si>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</si>
  <si>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</si>
  <si>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</si>
  <si>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</si>
  <si>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</si>
  <si>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</si>
  <si>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</si>
  <si>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</si>
  <si>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</si>
  <si>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</si>
  <si>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</si>
  <si>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</si>
  <si>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</si>
  <si>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</si>
  <si>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</si>
  <si>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</si>
  <si>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</si>
  <si>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</si>
  <si>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</si>
  <si>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</si>
  <si>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</si>
  <si>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</si>
  <si>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</si>
  <si>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</si>
  <si>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</si>
  <si>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</si>
  <si>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</si>
  <si>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</si>
  <si>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</si>
  <si>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</si>
  <si>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</si>
  <si>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</si>
  <si>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</si>
  <si>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</si>
  <si>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</si>
  <si>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</si>
  <si>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</si>
  <si>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</si>
  <si>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</si>
  <si>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</si>
  <si>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</si>
  <si>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</si>
  <si>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</si>
  <si>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</si>
  <si>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</si>
  <si>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</si>
  <si>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</si>
  <si>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</si>
  <si>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</si>
  <si>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</si>
  <si>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</si>
  <si>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</si>
  <si>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</si>
  <si>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</si>
  <si>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</si>
  <si>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</si>
  <si>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</si>
  <si>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</si>
  <si>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</si>
  <si>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</si>
  <si>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</si>
  <si>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</si>
  <si>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</si>
  <si>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</si>
  <si>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</si>
  <si>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</si>
  <si>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</si>
  <si>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</si>
  <si>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</si>
  <si>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</si>
  <si>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</si>
  <si>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</si>
  <si>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</si>
  <si>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</si>
  <si>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</si>
  <si>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</si>
  <si>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</si>
  <si>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</si>
  <si>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</si>
  <si>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</si>
  <si>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</si>
  <si>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</si>
  <si>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</si>
  <si>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</si>
  <si>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</si>
  <si>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</si>
  <si>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</si>
  <si>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</si>
  <si>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</si>
  <si>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</si>
  <si>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</si>
  <si>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</si>
  <si>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</si>
  <si>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</si>
  <si>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</si>
  <si>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</si>
  <si>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</si>
  <si>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</si>
  <si>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</si>
  <si>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</si>
  <si>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</si>
  <si>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</si>
  <si>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</si>
  <si>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</si>
  <si>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</si>
  <si>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</si>
  <si>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</si>
  <si>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経営状態は概ね健全であるものの、今後、人口減少による水需要の減少、減収が予想される。さらに施設老朽化に伴い更新による費用の増加により事業経営は厳しくなると考えられる。
将来的には適正な料金の見直しを図り、漏水調査、計画的な管路更新を実施し健全な経営に努める。</t>
    <rPh sb="0" eb="4">
      <t>ケイエイジョウタイ</t>
    </rPh>
    <rPh sb="5" eb="6">
      <t>オオム</t>
    </rPh>
    <rPh sb="84" eb="87">
      <t>ショウライテキ</t>
    </rPh>
    <rPh sb="89" eb="91">
      <t>テキセイ</t>
    </rPh>
    <rPh sb="99" eb="100">
      <t>ハカ</t>
    </rPh>
    <rPh sb="119" eb="121">
      <t>ケンゼン</t>
    </rPh>
    <rPh sb="122" eb="124">
      <t>ケイエイ</t>
    </rPh>
    <rPh sb="125" eb="126">
      <t>ツト</t>
    </rPh>
    <phoneticPr fontId="4"/>
  </si>
  <si>
    <t xml:space="preserve">経年経過による老朽化が進んでいる状況であり、漏水等の懸念があるため、長寿命化計画に基づき老朽化した施設、管路の更新を計画的に進めていく。
</t>
    <rPh sb="0" eb="2">
      <t>ケイネン</t>
    </rPh>
    <rPh sb="2" eb="4">
      <t>ケイカ</t>
    </rPh>
    <rPh sb="7" eb="10">
      <t>ロウキュウカ</t>
    </rPh>
    <rPh sb="11" eb="12">
      <t>スス</t>
    </rPh>
    <rPh sb="16" eb="18">
      <t>ジョウキョウ</t>
    </rPh>
    <rPh sb="22" eb="24">
      <t>ロウスイ</t>
    </rPh>
    <rPh sb="24" eb="25">
      <t>トウ</t>
    </rPh>
    <rPh sb="26" eb="28">
      <t>ケネン</t>
    </rPh>
    <rPh sb="34" eb="35">
      <t>チョウ</t>
    </rPh>
    <rPh sb="35" eb="38">
      <t>ジュミョウカ</t>
    </rPh>
    <rPh sb="38" eb="40">
      <t>ケイカク</t>
    </rPh>
    <rPh sb="41" eb="42">
      <t>モト</t>
    </rPh>
    <rPh sb="44" eb="47">
      <t>ロウキュウカ</t>
    </rPh>
    <rPh sb="49" eb="51">
      <t>シセツ</t>
    </rPh>
    <rPh sb="52" eb="54">
      <t>カンロ</t>
    </rPh>
    <rPh sb="55" eb="57">
      <t>コウシン</t>
    </rPh>
    <phoneticPr fontId="4"/>
  </si>
  <si>
    <t xml:space="preserve">①経営収支比率
100％を維持しているが、今後、物価上昇により維持管理費が増加する可能性もあることからコスト削減し財源確保に努める。
③流動比率
過去5年200％を維持している。
④企業債残高対給水収益比率
わずかではあるが減少している。今後も適切な規模の企業債の発行に努める。
⑤料金回収率
使用水量の減少、費用の増加により料金回収率が減少している。今後適正な料金収入の確保が必要である。
⑥給水原価
費用の増加に伴い上昇傾向にある。
⑦施設利用率
配水量が横ばいであり、前年同水準である。
⑧有収率
前年度を下回ったものの、今後は計画的な管路更新や漏水調査を実施し、改善に努める。
</t>
    <rPh sb="1" eb="7">
      <t>ケイエイシュウシヒリツ</t>
    </rPh>
    <rPh sb="13" eb="15">
      <t>イジ</t>
    </rPh>
    <rPh sb="21" eb="23">
      <t>コンゴ</t>
    </rPh>
    <rPh sb="24" eb="28">
      <t>ブッカジョウショウ</t>
    </rPh>
    <rPh sb="31" eb="36">
      <t>イジカンリヒ</t>
    </rPh>
    <rPh sb="37" eb="39">
      <t>ゾウカ</t>
    </rPh>
    <rPh sb="41" eb="44">
      <t>カノウセイ</t>
    </rPh>
    <rPh sb="54" eb="56">
      <t>サクゲン</t>
    </rPh>
    <rPh sb="57" eb="61">
      <t>ザイゲンカクホ</t>
    </rPh>
    <rPh sb="62" eb="63">
      <t>ツト</t>
    </rPh>
    <rPh sb="68" eb="72">
      <t>リュウドウヒリツ</t>
    </rPh>
    <rPh sb="73" eb="75">
      <t>カコ</t>
    </rPh>
    <rPh sb="76" eb="77">
      <t>ネン</t>
    </rPh>
    <rPh sb="82" eb="84">
      <t>イジ</t>
    </rPh>
    <rPh sb="91" eb="103">
      <t>キギョウサイザンダカタイキュウスイシュウエキヒリツ</t>
    </rPh>
    <rPh sb="112" eb="114">
      <t>ゲンショウ</t>
    </rPh>
    <rPh sb="119" eb="121">
      <t>コンゴ</t>
    </rPh>
    <rPh sb="122" eb="124">
      <t>テキセツ</t>
    </rPh>
    <rPh sb="125" eb="127">
      <t>キボ</t>
    </rPh>
    <rPh sb="128" eb="131">
      <t>キギョウサイ</t>
    </rPh>
    <rPh sb="132" eb="134">
      <t>ハッコウ</t>
    </rPh>
    <rPh sb="135" eb="136">
      <t>ツト</t>
    </rPh>
    <rPh sb="141" eb="146">
      <t>リョウキンカイシュウリツ</t>
    </rPh>
    <rPh sb="147" eb="151">
      <t>シヨウスイリョウ</t>
    </rPh>
    <rPh sb="152" eb="154">
      <t>ゲンショウ</t>
    </rPh>
    <rPh sb="155" eb="157">
      <t>ヒヨウ</t>
    </rPh>
    <rPh sb="158" eb="160">
      <t>ゾウカ</t>
    </rPh>
    <rPh sb="163" eb="168">
      <t>リョウキンカイシュウリツ</t>
    </rPh>
    <rPh sb="169" eb="171">
      <t>ゲンショウ</t>
    </rPh>
    <rPh sb="176" eb="178">
      <t>コンゴ</t>
    </rPh>
    <rPh sb="178" eb="180">
      <t>テキセイ</t>
    </rPh>
    <rPh sb="181" eb="185">
      <t>リョウキンシュウニュウ</t>
    </rPh>
    <rPh sb="186" eb="188">
      <t>カクホ</t>
    </rPh>
    <rPh sb="189" eb="191">
      <t>ヒツヨウ</t>
    </rPh>
    <rPh sb="197" eb="201">
      <t>キュウスイゲンカ</t>
    </rPh>
    <rPh sb="202" eb="204">
      <t>ヒヨウ</t>
    </rPh>
    <rPh sb="205" eb="207">
      <t>ゾウカ</t>
    </rPh>
    <rPh sb="208" eb="209">
      <t>トモナ</t>
    </rPh>
    <rPh sb="210" eb="214">
      <t>ジョウショウケイコウ</t>
    </rPh>
    <rPh sb="220" eb="225">
      <t>シセツリヨウリツ</t>
    </rPh>
    <rPh sb="226" eb="229">
      <t>ハイスイリョウ</t>
    </rPh>
    <rPh sb="230" eb="231">
      <t>ヨコ</t>
    </rPh>
    <rPh sb="237" eb="239">
      <t>ゼンネン</t>
    </rPh>
    <rPh sb="239" eb="242">
      <t>ドウスイジュン</t>
    </rPh>
    <rPh sb="248" eb="251">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</si>
</sst>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0.36</c:v>
                </c:pt>
                <c:pt idx="3">
                  <c:v>0</c:v>
                </c:pt>
                <c:pt idx="4">
                  <c:v>0</c:v>
                </c:pt>
              </c:numCache>
            </c:numRef>
          </c:val>
          <c:extLst>
            <c:ext xmlns:c16="http://schemas.microsoft.com/office/drawing/2014/chart" uri="{C3380CC4-5D6E-409C-BE32-E72D297353CC}">
              <c16:uniqueId val="{00000000-3D4B-4AFA-9603-45B1B40BC0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D4B-4AFA-9603-45B1B40BC0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85.11</c:v>
                </c:pt>
                <c:pt idx="1">
                  <c:v>84.6</c:v>
                </c:pt>
                <c:pt idx="2">
                  <c:v>81.290000000000006</c:v>
                </c:pt>
                <c:pt idx="3">
                  <c:v>79.45</c:v>
                </c:pt>
                <c:pt idx="4">
                  <c:v>80.27</c:v>
                </c:pt>
              </c:numCache>
            </c:numRef>
          </c:val>
          <c:extLst>
            <c:ext xmlns:c16="http://schemas.microsoft.com/office/drawing/2014/chart" uri="{C3380CC4-5D6E-409C-BE32-E72D297353CC}">
              <c16:uniqueId val="{00000000-B8E5-441E-9907-AFF9272B91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8E5-441E-9907-AFF9272B91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81.91</c:v>
                </c:pt>
                <c:pt idx="1">
                  <c:v>83.53</c:v>
                </c:pt>
                <c:pt idx="2">
                  <c:v>84.63</c:v>
                </c:pt>
                <c:pt idx="3">
                  <c:v>85.14</c:v>
                </c:pt>
                <c:pt idx="4">
                  <c:v>82.85</c:v>
                </c:pt>
              </c:numCache>
            </c:numRef>
          </c:val>
          <c:extLst>
            <c:ext xmlns:c16="http://schemas.microsoft.com/office/drawing/2014/chart" uri="{C3380CC4-5D6E-409C-BE32-E72D297353CC}">
              <c16:uniqueId val="{00000000-3069-451B-8F72-CB573086BE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3069-451B-8F72-CB573086BE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103.16</c:v>
                </c:pt>
                <c:pt idx="1">
                  <c:v>107.83</c:v>
                </c:pt>
                <c:pt idx="2">
                  <c:v>101.07</c:v>
                </c:pt>
                <c:pt idx="3">
                  <c:v>103.07</c:v>
                </c:pt>
                <c:pt idx="4">
                  <c:v>100.54</c:v>
                </c:pt>
              </c:numCache>
            </c:numRef>
          </c:val>
          <c:extLst>
            <c:ext xmlns:c16="http://schemas.microsoft.com/office/drawing/2014/chart" uri="{C3380CC4-5D6E-409C-BE32-E72D297353CC}">
              <c16:uniqueId val="{00000000-A564-4A11-8681-C420E05659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564-4A11-8681-C420E05659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55.02</c:v>
                </c:pt>
                <c:pt idx="1">
                  <c:v>56.56</c:v>
                </c:pt>
                <c:pt idx="2">
                  <c:v>57.24</c:v>
                </c:pt>
                <c:pt idx="3">
                  <c:v>58.95</c:v>
                </c:pt>
                <c:pt idx="4">
                  <c:v>59.99</c:v>
                </c:pt>
              </c:numCache>
            </c:numRef>
          </c:val>
          <c:extLst>
            <c:ext xmlns:c16="http://schemas.microsoft.com/office/drawing/2014/chart" uri="{C3380CC4-5D6E-409C-BE32-E72D297353CC}">
              <c16:uniqueId val="{00000000-2B2C-476F-B14C-306D2A2CA3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B2C-476F-B14C-306D2A2CA3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10.35</c:v>
                </c:pt>
                <c:pt idx="1">
                  <c:v>11.66</c:v>
                </c:pt>
                <c:pt idx="2">
                  <c:v>19.829999999999998</c:v>
                </c:pt>
                <c:pt idx="3">
                  <c:v>34.4</c:v>
                </c:pt>
                <c:pt idx="4">
                  <c:v>18.82</c:v>
                </c:pt>
              </c:numCache>
            </c:numRef>
          </c:val>
          <c:extLst>
            <c:ext xmlns:c16="http://schemas.microsoft.com/office/drawing/2014/chart" uri="{C3380CC4-5D6E-409C-BE32-E72D297353CC}">
              <c16:uniqueId val="{00000000-5E85-407E-8967-68C5B01767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E85-407E-8967-68C5B01767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0-44E8-8D24-A69F674D11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57D0-44E8-8D24-A69F674D11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307.25</c:v>
                </c:pt>
                <c:pt idx="1">
                  <c:v>385.34</c:v>
                </c:pt>
                <c:pt idx="2">
                  <c:v>506.76</c:v>
                </c:pt>
                <c:pt idx="3">
                  <c:v>402.81</c:v>
                </c:pt>
                <c:pt idx="4">
                  <c:v>415.92</c:v>
                </c:pt>
              </c:numCache>
            </c:numRef>
          </c:val>
          <c:extLst>
            <c:ext xmlns:c16="http://schemas.microsoft.com/office/drawing/2014/chart" uri="{C3380CC4-5D6E-409C-BE32-E72D297353CC}">
              <c16:uniqueId val="{00000000-B70F-4E93-B63A-0E691793DB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B70F-4E93-B63A-0E691793DB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262.32</c:v>
                </c:pt>
                <c:pt idx="1">
                  <c:v>253.03</c:v>
                </c:pt>
                <c:pt idx="2">
                  <c:v>265.36</c:v>
                </c:pt>
                <c:pt idx="3">
                  <c:v>255.29</c:v>
                </c:pt>
                <c:pt idx="4">
                  <c:v>256.37</c:v>
                </c:pt>
              </c:numCache>
            </c:numRef>
          </c:val>
          <c:extLst>
            <c:ext xmlns:c16="http://schemas.microsoft.com/office/drawing/2014/chart" uri="{C3380CC4-5D6E-409C-BE32-E72D297353CC}">
              <c16:uniqueId val="{00000000-9B7B-4306-98BA-AD4CE6DD08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B7B-4306-98BA-AD4CE6DD08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97.07</c:v>
                </c:pt>
                <c:pt idx="1">
                  <c:v>99.04</c:v>
                </c:pt>
                <c:pt idx="2">
                  <c:v>94.91</c:v>
                </c:pt>
                <c:pt idx="3">
                  <c:v>96.22</c:v>
                </c:pt>
                <c:pt idx="4">
                  <c:v>89.32</c:v>
                </c:pt>
              </c:numCache>
            </c:numRef>
          </c:val>
          <c:extLst>
            <c:ext xmlns:c16="http://schemas.microsoft.com/office/drawing/2014/chart" uri="{C3380CC4-5D6E-409C-BE32-E72D297353CC}">
              <c16:uniqueId val="{00000000-6135-4964-8FE5-89A43A735F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135-4964-8FE5-89A43A735F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227.77</c:v>
                </c:pt>
                <c:pt idx="1">
                  <c:v>224.03</c:v>
                </c:pt>
                <c:pt idx="2">
                  <c:v>235.14</c:v>
                </c:pt>
                <c:pt idx="3">
                  <c:v>232.12</c:v>
                </c:pt>
                <c:pt idx="4">
                  <c:v>249.8</c:v>
                </c:pt>
              </c:numCache>
            </c:numRef>
          </c:val>
          <c:extLst>
            <c:ext xmlns:c16="http://schemas.microsoft.com/office/drawing/2014/chart" uri="{C3380CC4-5D6E-409C-BE32-E72D297353CC}">
              <c16:uniqueId val="{00000000-BF8B-4BA5-AB20-C88AFCDF90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F8B-4BA5-AB20-C88AFCDF90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1" zoomScale="145" zoomScaleNormal="14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矢吹町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16807</v>
      </c>
      <c r="AM8" s="65"/>
      <c r="AN8" s="65"/>
      <c r="AO8" s="65"/>
      <c r="AP8" s="65"/>
      <c r="AQ8" s="65"/>
      <c r="AR8" s="65"/>
      <c r="AS8" s="65"/>
      <c r="AT8" s="36">
        <f>データ!$S$6</f>
        <v>60.4</v>
      </c>
      <c r="AU8" s="37"/>
      <c r="AV8" s="37"/>
      <c r="AW8" s="37"/>
      <c r="AX8" s="37"/>
      <c r="AY8" s="37"/>
      <c r="AZ8" s="37"/>
      <c r="BA8" s="37"/>
      <c r="BB8" s="54">
        <f>データ!$T$6</f>
        <v>278.26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72.86</v>
      </c>
      <c r="J10" s="37"/>
      <c r="K10" s="37"/>
      <c r="L10" s="37"/>
      <c r="M10" s="37"/>
      <c r="N10" s="37"/>
      <c r="O10" s="64"/>
      <c r="P10" s="54">
        <f>データ!$P$6</f>
        <v>95.31</v>
      </c>
      <c r="Q10" s="54"/>
      <c r="R10" s="54"/>
      <c r="S10" s="54"/>
      <c r="T10" s="54"/>
      <c r="U10" s="54"/>
      <c r="V10" s="54"/>
      <c r="W10" s="65">
        <f>データ!$Q$6</f>
        <v>3850</v>
      </c>
      <c r="X10" s="65"/>
      <c r="Y10" s="65"/>
      <c r="Z10" s="65"/>
      <c r="AA10" s="65"/>
      <c r="AB10" s="65"/>
      <c r="AC10" s="65"/>
      <c r="AD10" s="2"/>
      <c r="AE10" s="2"/>
      <c r="AF10" s="2"/>
      <c r="AG10" s="2"/>
      <c r="AH10" s="2"/>
      <c r="AI10" s="2"/>
      <c r="AJ10" s="2"/>
      <c r="AK10" s="2"/>
      <c r="AL10" s="65">
        <f>データ!$U$6</f>
        <v>15590</v>
      </c>
      <c r="AM10" s="65"/>
      <c r="AN10" s="65"/>
      <c r="AO10" s="65"/>
      <c r="AP10" s="65"/>
      <c r="AQ10" s="65"/>
      <c r="AR10" s="65"/>
      <c r="AS10" s="65"/>
      <c r="AT10" s="36">
        <f>データ!$V$6</f>
        <v>60.4</v>
      </c>
      <c r="AU10" s="37"/>
      <c r="AV10" s="37"/>
      <c r="AW10" s="37"/>
      <c r="AX10" s="37"/>
      <c r="AY10" s="37"/>
      <c r="AZ10" s="37"/>
      <c r="BA10" s="37"/>
      <c r="BB10" s="54">
        <f>データ!$W$6</f>
        <v>258.11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f1yEbGmsWafvyJnbipjWRpF/drod9gFOmRgLLTFNu+WPFV7sOPAwwE4lV0+2sXXdxuKQ+p0m98jn6G9LXxWg==" saltValue="U+6mbkeTFv327O6YKbAq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74667</v>
      </c>
      <c r="D6" s="20">
        <f t="shared" si="3"/>
        <v>46</v>
      </c>
      <c r="E6" s="20">
        <f t="shared" si="3"/>
        <v>1</v>
      </c>
      <c r="F6" s="20">
        <f t="shared" si="3"/>
        <v>0</v>
      </c>
      <c r="G6" s="20">
        <f t="shared" si="3"/>
        <v>1</v>
      </c>
      <c r="H6" s="20" t="str">
        <f t="shared" si="3"/>
        <v>福島県　矢吹町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72.86</v>
      </c>
      <c r="P6" s="21">
        <f t="shared" si="3"/>
        <v>95.31</v>
      </c>
      <c r="Q6" s="21">
        <f t="shared" si="3"/>
        <v>3850</v>
      </c>
      <c r="R6" s="21">
        <f t="shared" si="3"/>
        <v>16807</v>
      </c>
      <c r="S6" s="21">
        <f t="shared" si="3"/>
        <v>60.4</v>
      </c>
      <c r="T6" s="21">
        <f t="shared" si="3"/>
        <v>278.26</v>
      </c>
      <c r="U6" s="21">
        <f t="shared" si="3"/>
        <v>15590</v>
      </c>
      <c r="V6" s="21">
        <f t="shared" si="3"/>
        <v>60.4</v>
      </c>
      <c r="W6" s="21">
        <f t="shared" si="3"/>
        <v>258.11</v>
      </c>
      <c r="X6" s="22">
        <f>IF(X7="",NA(),X7)</f>
        <v>103.16</v>
      </c>
      <c r="Y6" s="22">
        <f t="shared" ref="Y6:AG6" si="4">IF(Y7="",NA(),Y7)</f>
        <v>107.83</v>
      </c>
      <c r="Z6" s="22">
        <f t="shared" si="4"/>
        <v>101.07</v>
      </c>
      <c r="AA6" s="22">
        <f t="shared" si="4"/>
        <v>103.07</v>
      </c>
      <c r="AB6" s="22">
        <f t="shared" si="4"/>
        <v>100.54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307.25</v>
      </c>
      <c r="AU6" s="22">
        <f t="shared" ref="AU6:BC6" si="6">IF(AU7="",NA(),AU7)</f>
        <v>385.34</v>
      </c>
      <c r="AV6" s="22">
        <f t="shared" si="6"/>
        <v>506.76</v>
      </c>
      <c r="AW6" s="22">
        <f t="shared" si="6"/>
        <v>402.81</v>
      </c>
      <c r="AX6" s="22">
        <f t="shared" si="6"/>
        <v>415.92</v>
      </c>
      <c r="AY6" s="22">
        <f t="shared" si="6"/>
        <v>367.55</v>
      </c>
      <c r="AZ6" s="22">
        <f t="shared" si="6"/>
        <v>378.56</v>
      </c>
      <c r="BA6" s="22">
        <f t="shared" si="6"/>
        <v>364.46</v>
      </c>
      <c r="BB6" s="22">
        <f t="shared" si="6"/>
        <v>338.89</v>
      </c>
      <c r="BC6" s="22">
        <f t="shared" si="6"/>
        <v>352.34</v>
      </c>
      <c r="BD6" s="21" t="str">
        <f>IF(BD7="","",IF(BD7="-","【-】","【"&amp;SUBSTITUTE(TEXT(BD7,"#,##0.00"),"-","△")&amp;"】"))</f>
        <v>【239.69】</v>
      </c>
      <c r="BE6" s="22">
        <f>IF(BE7="",NA(),BE7)</f>
        <v>262.32</v>
      </c>
      <c r="BF6" s="22">
        <f t="shared" ref="BF6:BN6" si="7">IF(BF7="",NA(),BF7)</f>
        <v>253.03</v>
      </c>
      <c r="BG6" s="22">
        <f t="shared" si="7"/>
        <v>265.36</v>
      </c>
      <c r="BH6" s="22">
        <f t="shared" si="7"/>
        <v>255.29</v>
      </c>
      <c r="BI6" s="22">
        <f t="shared" si="7"/>
        <v>256.37</v>
      </c>
      <c r="BJ6" s="22">
        <f t="shared" si="7"/>
        <v>418.68</v>
      </c>
      <c r="BK6" s="22">
        <f t="shared" si="7"/>
        <v>395.68</v>
      </c>
      <c r="BL6" s="22">
        <f t="shared" si="7"/>
        <v>403.72</v>
      </c>
      <c r="BM6" s="22">
        <f t="shared" si="7"/>
        <v>400.21</v>
      </c>
      <c r="BN6" s="22">
        <f t="shared" si="7"/>
        <v>391.13</v>
      </c>
      <c r="BO6" s="21" t="str">
        <f>IF(BO7="","",IF(BO7="-","【-】","【"&amp;SUBSTITUTE(TEXT(BO7,"#,##0.00"),"-","△")&amp;"】"))</f>
        <v>【264.86】</v>
      </c>
      <c r="BP6" s="22">
        <f>IF(BP7="",NA(),BP7)</f>
        <v>97.07</v>
      </c>
      <c r="BQ6" s="22">
        <f t="shared" ref="BQ6:BY6" si="8">IF(BQ7="",NA(),BQ7)</f>
        <v>99.04</v>
      </c>
      <c r="BR6" s="22">
        <f t="shared" si="8"/>
        <v>94.91</v>
      </c>
      <c r="BS6" s="22">
        <f t="shared" si="8"/>
        <v>96.22</v>
      </c>
      <c r="BT6" s="22">
        <f t="shared" si="8"/>
        <v>89.32</v>
      </c>
      <c r="BU6" s="22">
        <f t="shared" si="8"/>
        <v>94.78</v>
      </c>
      <c r="BV6" s="22">
        <f t="shared" si="8"/>
        <v>97.59</v>
      </c>
      <c r="BW6" s="22">
        <f t="shared" si="8"/>
        <v>92.17</v>
      </c>
      <c r="BX6" s="22">
        <f t="shared" si="8"/>
        <v>92.83</v>
      </c>
      <c r="BY6" s="22">
        <f t="shared" si="8"/>
        <v>92.16</v>
      </c>
      <c r="BZ6" s="21" t="str">
        <f>IF(BZ7="","",IF(BZ7="-","【-】","【"&amp;SUBSTITUTE(TEXT(BZ7,"#,##0.00"),"-","△")&amp;"】"))</f>
        <v>【97.59】</v>
      </c>
      <c r="CA6" s="22">
        <f>IF(CA7="",NA(),CA7)</f>
        <v>227.77</v>
      </c>
      <c r="CB6" s="22">
        <f t="shared" ref="CB6:CJ6" si="9">IF(CB7="",NA(),CB7)</f>
        <v>224.03</v>
      </c>
      <c r="CC6" s="22">
        <f t="shared" si="9"/>
        <v>235.14</v>
      </c>
      <c r="CD6" s="22">
        <f t="shared" si="9"/>
        <v>232.12</v>
      </c>
      <c r="CE6" s="22">
        <f t="shared" si="9"/>
        <v>249.8</v>
      </c>
      <c r="CF6" s="22">
        <f t="shared" si="9"/>
        <v>181.3</v>
      </c>
      <c r="CG6" s="22">
        <f t="shared" si="9"/>
        <v>181.71</v>
      </c>
      <c r="CH6" s="22">
        <f t="shared" si="9"/>
        <v>188.51</v>
      </c>
      <c r="CI6" s="22">
        <f t="shared" si="9"/>
        <v>189.43</v>
      </c>
      <c r="CJ6" s="22">
        <f t="shared" si="9"/>
        <v>196.75</v>
      </c>
      <c r="CK6" s="21" t="str">
        <f>IF(CK7="","",IF(CK7="-","【-】","【"&amp;SUBSTITUTE(TEXT(CK7,"#,##0.00"),"-","△")&amp;"】"))</f>
        <v>【181.66】</v>
      </c>
      <c r="CL6" s="22">
        <f>IF(CL7="",NA(),CL7)</f>
        <v>85.11</v>
      </c>
      <c r="CM6" s="22">
        <f t="shared" ref="CM6:CU6" si="10">IF(CM7="",NA(),CM7)</f>
        <v>84.6</v>
      </c>
      <c r="CN6" s="22">
        <f t="shared" si="10"/>
        <v>81.290000000000006</v>
      </c>
      <c r="CO6" s="22">
        <f t="shared" si="10"/>
        <v>79.45</v>
      </c>
      <c r="CP6" s="22">
        <f t="shared" si="10"/>
        <v>80.27</v>
      </c>
      <c r="CQ6" s="22">
        <f t="shared" si="10"/>
        <v>55.89</v>
      </c>
      <c r="CR6" s="22">
        <f t="shared" si="10"/>
        <v>55.72</v>
      </c>
      <c r="CS6" s="22">
        <f t="shared" si="10"/>
        <v>55.31</v>
      </c>
      <c r="CT6" s="22">
        <f t="shared" si="10"/>
        <v>55.14</v>
      </c>
      <c r="CU6" s="22">
        <f t="shared" si="10"/>
        <v>54.99</v>
      </c>
      <c r="CV6" s="21" t="str">
        <f>IF(CV7="","",IF(CV7="-","【-】","【"&amp;SUBSTITUTE(TEXT(CV7,"#,##0.00"),"-","△")&amp;"】"))</f>
        <v>【60.21】</v>
      </c>
      <c r="CW6" s="22">
        <f>IF(CW7="",NA(),CW7)</f>
        <v>81.91</v>
      </c>
      <c r="CX6" s="22">
        <f t="shared" ref="CX6:DF6" si="11">IF(CX7="",NA(),CX7)</f>
        <v>83.53</v>
      </c>
      <c r="CY6" s="22">
        <f t="shared" si="11"/>
        <v>84.63</v>
      </c>
      <c r="CZ6" s="22">
        <f t="shared" si="11"/>
        <v>85.14</v>
      </c>
      <c r="DA6" s="22">
        <f t="shared" si="11"/>
        <v>82.85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55.02</v>
      </c>
      <c r="DI6" s="22">
        <f t="shared" ref="DI6:DQ6" si="12">IF(DI7="",NA(),DI7)</f>
        <v>56.56</v>
      </c>
      <c r="DJ6" s="22">
        <f t="shared" si="12"/>
        <v>57.24</v>
      </c>
      <c r="DK6" s="22">
        <f t="shared" si="12"/>
        <v>58.95</v>
      </c>
      <c r="DL6" s="22">
        <f t="shared" si="12"/>
        <v>59.99</v>
      </c>
      <c r="DM6" s="22">
        <f t="shared" si="12"/>
        <v>50.63</v>
      </c>
      <c r="DN6" s="22">
        <f t="shared" si="12"/>
        <v>51.29</v>
      </c>
      <c r="DO6" s="22">
        <f t="shared" si="12"/>
        <v>52.2</v>
      </c>
      <c r="DP6" s="22">
        <f t="shared" si="12"/>
        <v>52.7</v>
      </c>
      <c r="DQ6" s="22">
        <f t="shared" si="12"/>
        <v>53.48</v>
      </c>
      <c r="DR6" s="21" t="str">
        <f>IF(DR7="","",IF(DR7="-","【-】","【"&amp;SUBSTITUTE(TEXT(DR7,"#,##0.00"),"-","△")&amp;"】"))</f>
        <v>【52.41】</v>
      </c>
      <c r="DS6" s="22">
        <f>IF(DS7="",NA(),DS7)</f>
        <v>10.35</v>
      </c>
      <c r="DT6" s="22">
        <f t="shared" ref="DT6:EB6" si="13">IF(DT7="",NA(),DT7)</f>
        <v>11.66</v>
      </c>
      <c r="DU6" s="22">
        <f t="shared" si="13"/>
        <v>19.829999999999998</v>
      </c>
      <c r="DV6" s="22">
        <f t="shared" si="13"/>
        <v>34.4</v>
      </c>
      <c r="DW6" s="22">
        <f t="shared" si="13"/>
        <v>18.82</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2">
        <f t="shared" si="14"/>
        <v>0.36</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74667</v>
      </c>
      <c r="D7" s="24">
        <v>46</v>
      </c>
      <c r="E7" s="24">
        <v>1</v>
      </c>
      <c r="F7" s="24">
        <v>0</v>
      </c>
      <c r="G7" s="24">
        <v>1</v>
      </c>
      <c r="H7" s="24" t="s">
        <v>93</v>
      </c>
      <c r="I7" s="24" t="s">
        <v>94</v>
      </c>
      <c r="J7" s="24" t="s">
        <v>95</v>
      </c>
      <c r="K7" s="24" t="s">
        <v>96</v>
      </c>
      <c r="L7" s="24" t="s">
        <v>97</v>
      </c>
      <c r="M7" s="24" t="s">
        <v>98</v>
      </c>
      <c r="N7" s="25" t="s">
        <v>99</v>
      </c>
      <c r="O7" s="25">
        <v>72.86</v>
      </c>
      <c r="P7" s="25">
        <v>95.31</v>
      </c>
      <c r="Q7" s="25">
        <v>3850</v>
      </c>
      <c r="R7" s="25">
        <v>16807</v>
      </c>
      <c r="S7" s="25">
        <v>60.4</v>
      </c>
      <c r="T7" s="25">
        <v>278.26</v>
      </c>
      <c r="U7" s="25">
        <v>15590</v>
      </c>
      <c r="V7" s="25">
        <v>60.4</v>
      </c>
      <c r="W7" s="25">
        <v>258.11</v>
      </c>
      <c r="X7" s="25">
        <v>103.16</v>
      </c>
      <c r="Y7" s="25">
        <v>107.83</v>
      </c>
      <c r="Z7" s="25">
        <v>101.07</v>
      </c>
      <c r="AA7" s="25">
        <v>103.07</v>
      </c>
      <c r="AB7" s="25">
        <v>100.54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307.25</v>
      </c>
      <c r="AU7" s="25">
        <v>385.34</v>
      </c>
      <c r="AV7" s="25">
        <v>506.76</v>
      </c>
      <c r="AW7" s="25">
        <v>402.81</v>
      </c>
      <c r="AX7" s="25">
        <v>415.92</v>
      </c>
      <c r="AY7" s="25">
        <v>367.55</v>
      </c>
      <c r="AZ7" s="25">
        <v>378.56</v>
      </c>
      <c r="BA7" s="25">
        <v>364.46</v>
      </c>
      <c r="BB7" s="25">
        <v>338.89</v>
      </c>
      <c r="BC7" s="25">
        <v>352.34</v>
      </c>
      <c r="BD7" s="25">
        <v>239.69</v>
      </c>
      <c r="BE7" s="25">
        <v>262.32</v>
      </c>
      <c r="BF7" s="25">
        <v>253.03</v>
      </c>
      <c r="BG7" s="25">
        <v>265.36</v>
      </c>
      <c r="BH7" s="25">
        <v>255.29</v>
      </c>
      <c r="BI7" s="25">
        <v>256.37</v>
      </c>
      <c r="BJ7" s="25">
        <v>418.68</v>
      </c>
      <c r="BK7" s="25">
        <v>395.68</v>
      </c>
      <c r="BL7" s="25">
        <v>403.72</v>
      </c>
      <c r="BM7" s="25">
        <v>400.21</v>
      </c>
      <c r="BN7" s="25">
        <v>391.13</v>
      </c>
      <c r="BO7" s="25">
        <v>264.86</v>
      </c>
      <c r="BP7" s="25">
        <v>97.07</v>
      </c>
      <c r="BQ7" s="25">
        <v>99.04</v>
      </c>
      <c r="BR7" s="25">
        <v>94.91</v>
      </c>
      <c r="BS7" s="25">
        <v>96.22</v>
      </c>
      <c r="BT7" s="25">
        <v>89.32</v>
      </c>
      <c r="BU7" s="25">
        <v>94.78</v>
      </c>
      <c r="BV7" s="25">
        <v>97.59</v>
      </c>
      <c r="BW7" s="25">
        <v>92.17</v>
      </c>
      <c r="BX7" s="25">
        <v>92.83</v>
      </c>
      <c r="BY7" s="25">
        <v>92.16</v>
      </c>
      <c r="BZ7" s="25">
        <v>97.59</v>
      </c>
      <c r="CA7" s="25">
        <v>227.77</v>
      </c>
      <c r="CB7" s="25">
        <v>224.03</v>
      </c>
      <c r="CC7" s="25">
        <v>235.14</v>
      </c>
      <c r="CD7" s="25">
        <v>232.12</v>
      </c>
      <c r="CE7" s="25">
        <v>249.8</v>
      </c>
      <c r="CF7" s="25">
        <v>181.3</v>
      </c>
      <c r="CG7" s="25">
        <v>181.71</v>
      </c>
      <c r="CH7" s="25">
        <v>188.51</v>
      </c>
      <c r="CI7" s="25">
        <v>189.43</v>
      </c>
      <c r="CJ7" s="25">
        <v>196.75</v>
      </c>
      <c r="CK7" s="25">
        <v>181.66</v>
      </c>
      <c r="CL7" s="25">
        <v>85.11</v>
      </c>
      <c r="CM7" s="25">
        <v>84.6</v>
      </c>
      <c r="CN7" s="25">
        <v>81.290000000000006</v>
      </c>
      <c r="CO7" s="25">
        <v>79.45</v>
      </c>
      <c r="CP7" s="25">
        <v>80.27</v>
      </c>
      <c r="CQ7" s="25">
        <v>55.89</v>
      </c>
      <c r="CR7" s="25">
        <v>55.72</v>
      </c>
      <c r="CS7" s="25">
        <v>55.31</v>
      </c>
      <c r="CT7" s="25">
        <v>55.14</v>
      </c>
      <c r="CU7" s="25">
        <v>54.99</v>
      </c>
      <c r="CV7" s="25">
        <v>60.21</v>
      </c>
      <c r="CW7" s="25">
        <v>81.91</v>
      </c>
      <c r="CX7" s="25">
        <v>83.53</v>
      </c>
      <c r="CY7" s="25">
        <v>84.63</v>
      </c>
      <c r="CZ7" s="25">
        <v>85.14</v>
      </c>
      <c r="DA7" s="25">
        <v>82.85</v>
      </c>
      <c r="DB7" s="25">
        <v>81.27</v>
      </c>
      <c r="DC7" s="25">
        <v>81.260000000000005</v>
      </c>
      <c r="DD7" s="25">
        <v>80.36</v>
      </c>
      <c r="DE7" s="25">
        <v>80.13</v>
      </c>
      <c r="DF7" s="25">
        <v>79.34</v>
      </c>
      <c r="DG7" s="25">
        <v>89.21</v>
      </c>
      <c r="DH7" s="25">
        <v>55.02</v>
      </c>
      <c r="DI7" s="25">
        <v>56.56</v>
      </c>
      <c r="DJ7" s="25">
        <v>57.24</v>
      </c>
      <c r="DK7" s="25">
        <v>58.95</v>
      </c>
      <c r="DL7" s="25">
        <v>59.99</v>
      </c>
      <c r="DM7" s="25">
        <v>50.63</v>
      </c>
      <c r="DN7" s="25">
        <v>51.29</v>
      </c>
      <c r="DO7" s="25">
        <v>52.2</v>
      </c>
      <c r="DP7" s="25">
        <v>52.7</v>
      </c>
      <c r="DQ7" s="25">
        <v>53.48</v>
      </c>
      <c r="DR7" s="25">
        <v>52.41</v>
      </c>
      <c r="DS7" s="25">
        <v>10.35</v>
      </c>
      <c r="DT7" s="25">
        <v>11.66</v>
      </c>
      <c r="DU7" s="25">
        <v>19.829999999999998</v>
      </c>
      <c r="DV7" s="25">
        <v>34.4</v>
      </c>
      <c r="DW7" s="25">
        <v>18.82</v>
      </c>
      <c r="DX7" s="25">
        <v>18.28</v>
      </c>
      <c r="DY7" s="25">
        <v>19.61</v>
      </c>
      <c r="DZ7" s="25">
        <v>20.73</v>
      </c>
      <c r="EA7" s="25">
        <v>22.86</v>
      </c>
      <c r="EB7" s="25">
        <v>24.31</v>
      </c>
      <c r="EC7" s="25">
        <v>26.78</v>
      </c>
      <c r="ED7" s="25">
        <v>0</v>
      </c>
      <c r="EE7" s="25">
        <v>0</v>
      </c>
      <c r="EF7" s="25">
        <v>0.36</v>
      </c>
      <c r="EG7" s="25">
        <v>0</v>
      </c>
      <c r="EH7" s="25">
        <v>0</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cp:lastPrinted>2026-01-25T23:59:15Z</cp:lastPrinted>
  <dcterms:created xsi:type="dcterms:W3CDTF">2025-12-12T09:12:36Z</dcterms:created>
  <dcterms:modified xsi:type="dcterms:W3CDTF">2026-01-28T07:12:57Z</dcterms:modified>
  <cp:category/>
</cp:coreProperties>
</file>