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LG-file-SV\共有フォルダ\documents\総務課\🌸尾花🌸\建設水道課\橋間（水道・集排）→尾花へ\経営比較分析\R6　水道\"/>
    </mc:Choice>
  </mc:AlternateContent>
  <xr:revisionPtr revIDLastSave="0" documentId="13_ncr:1_{62DB5B6E-24F3-4768-8A38-B18F08DB7E2A}" xr6:coauthVersionLast="47" xr6:coauthVersionMax="47" xr10:uidLastSave="{00000000-0000-0000-0000-000000000000}"/>
  <workbookProtection workbookAlgorithmName="SHA-512" workbookHashValue="kKZ7l8YXSdEQek8lxXR1M0/DeZ7Mp71JxKT2w9CvEnAxSzdLopeO9WQVcN7/BJWEgHtdaaCmyhnUaMj6IRFisA==" workbookSaltValue="Oeyl1LiUfSdb9g24kuQcLw==" workbookSpinCount="100000" lockStructure="1"/>
  <bookViews>
    <workbookView xWindow="28680" yWindow="-120" windowWidth="21840" windowHeight="130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AL8" i="4" s="1"/>
  <c r="Q6" i="5"/>
  <c r="W10" i="4" s="1"/>
  <c r="P6" i="5"/>
  <c r="P10" i="4" s="1"/>
  <c r="O6" i="5"/>
  <c r="I10" i="4" s="1"/>
  <c r="N6" i="5"/>
  <c r="B10" i="4" s="1"/>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H85" i="4"/>
  <c r="G85" i="4"/>
  <c r="F85" i="4"/>
  <c r="BB10" i="4"/>
  <c r="AT10"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<sst xmlns="http://schemas.openxmlformats.org/spreadsheetml/2006/main" count="228" uniqueCount="113">
  <si>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</si>
  <si>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</si>
  <si>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</si>
  <si>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</si>
  <si>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</si>
  <si>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</si>
  <si>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</si>
  <si>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</si>
  <si>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</si>
  <si>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</si>
  <si>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</si>
  <si>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</si>
  <si>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</si>
  <si>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</si>
  <si>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</si>
  <si>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</si>
  <si>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</si>
  <si>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</si>
  <si>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</si>
  <si>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</si>
  <si>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</si>
  <si>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</si>
  <si>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</si>
  <si>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</si>
  <si>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</si>
  <si>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</si>
  <si>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</si>
  <si>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</si>
  <si>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</si>
  <si>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</si>
  <si>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</si>
  <si>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</si>
  <si>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</si>
  <si>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</si>
  <si>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</si>
  <si>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</si>
  <si>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</si>
  <si>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</si>
  <si>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</si>
  <si>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</si>
  <si>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</si>
  <si>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</si>
  <si>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</si>
  <si>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</si>
  <si>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</si>
  <si>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</si>
  <si>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</si>
  <si>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</si>
  <si>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</si>
  <si>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</si>
  <si>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</si>
  <si>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</si>
  <si>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</si>
  <si>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</si>
  <si>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</si>
  <si>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</si>
  <si>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</si>
  <si>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</si>
  <si>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</si>
  <si>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</si>
  <si>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</si>
  <si>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</si>
  <si>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</si>
  <si>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</si>
  <si>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</si>
  <si>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</si>
  <si>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</si>
  <si>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</si>
  <si>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</si>
  <si>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</si>
  <si>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</si>
  <si>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</si>
  <si>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</si>
  <si>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</si>
  <si>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</si>
  <si>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</si>
  <si>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</si>
  <si>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</si>
  <si>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</si>
  <si>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</si>
  <si>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</si>
  <si>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</si>
  <si>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</si>
  <si>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</si>
  <si>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</si>
  <si>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</si>
  <si>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</si>
  <si>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</si>
  <si>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</si>
  <si>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</si>
  <si>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</si>
  <si>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</si>
  <si>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</si>
  <si>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泉崎村</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</si>
  <si>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</si>
  <si>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</si>
  <si>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</si>
  <si>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</si>
  <si>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</si>
  <si>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</si>
  <si>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</si>
  <si>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</si>
  <si>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</si>
  <si>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</si>
  <si>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</si>
  <si>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</si>
  <si>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</si>
  <si>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</si>
  <si>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</si>
  <si>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</si>
  <si>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村の施策による拡張工事の影響で減価償却率は平均を上回っているが、相応の補助金を一般会計から補填してもらっているので問題ないと思われる。
　また、老朽管及び施設の更新については、平成26年度に村の財政再建が終わり、平成28年度、29年度と管路更新事業を行っており、今後も管路更新及び施設更新を行う予定である。しかし、一方で留保資金の減少が著しいので、その確保も踏まえて総合的に検討していきたいと思っている</t>
    <phoneticPr fontId="4"/>
  </si>
  <si>
    <t>　累積欠損金もなく、経営自体は非常に安定しており、健全性を保っていると思われる。
　一方で料金回収率及び給水原価も改善されてきたが、なお一層の経費節減及び料金回収に努めていかなければならない。</t>
    <phoneticPr fontId="4"/>
  </si>
  <si>
    <t>　当村の水道水は、白河地方広域市町村圏整備組合からの受水でほぼ１００％まかなっているため、管路の更新のみを検討すれば良い状況となっている。
　今後、配水管及び配水池等の老朽化も進んでくるので、管路の更新事業を優先的に終了させ、留保資金の確保に努めていかなければならない。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</si>
</sst>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7.0000000000000007E-2</c:v>
                </c:pt>
                <c:pt idx="2" formatCode="#,##0.00;&quot;△&quot;#,##0.00">
                  <c:v>0</c:v>
                </c:pt>
                <c:pt idx="3" formatCode="#,##0.00;&quot;△&quot;#,##0.00">
                  <c:v>0</c:v>
                </c:pt>
                <c:pt idx="4">
                  <c:v>0.27</c:v>
                </c:pt>
              </c:numCache>
            </c:numRef>
          </c:val>
          <c:extLst>
            <c:ext xmlns:c16="http://schemas.microsoft.com/office/drawing/2014/chart" uri="{C3380CC4-5D6E-409C-BE32-E72D297353CC}">
              <c16:uniqueId val="{00000000-DCC1-4B20-A73C-5883227F334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0.41</c:v>
                </c:pt>
              </c:numCache>
            </c:numRef>
          </c:val>
          <c:smooth val="0"/>
          <c:extLst>
            <c:ext xmlns:c16="http://schemas.microsoft.com/office/drawing/2014/chart" uri="{C3380CC4-5D6E-409C-BE32-E72D297353CC}">
              <c16:uniqueId val="{00000001-DCC1-4B20-A73C-5883227F334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91.42</c:v>
                </c:pt>
                <c:pt idx="1">
                  <c:v>89.09</c:v>
                </c:pt>
                <c:pt idx="2">
                  <c:v>89.01</c:v>
                </c:pt>
                <c:pt idx="3">
                  <c:v>95.69</c:v>
                </c:pt>
                <c:pt idx="4">
                  <c:v>93.74</c:v>
                </c:pt>
              </c:numCache>
            </c:numRef>
          </c:val>
          <c:extLst>
            <c:ext xmlns:c16="http://schemas.microsoft.com/office/drawing/2014/chart" uri="{C3380CC4-5D6E-409C-BE32-E72D297353CC}">
              <c16:uniqueId val="{00000000-783D-4C7D-B785-95D2BE31DF0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43.22</c:v>
                </c:pt>
              </c:numCache>
            </c:numRef>
          </c:val>
          <c:smooth val="0"/>
          <c:extLst>
            <c:ext xmlns:c16="http://schemas.microsoft.com/office/drawing/2014/chart" uri="{C3380CC4-5D6E-409C-BE32-E72D297353CC}">
              <c16:uniqueId val="{00000001-783D-4C7D-B785-95D2BE31DF0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80.16</c:v>
                </c:pt>
                <c:pt idx="1">
                  <c:v>81.84</c:v>
                </c:pt>
                <c:pt idx="2">
                  <c:v>84.32</c:v>
                </c:pt>
                <c:pt idx="3">
                  <c:v>81.3</c:v>
                </c:pt>
                <c:pt idx="4">
                  <c:v>79.53</c:v>
                </c:pt>
              </c:numCache>
            </c:numRef>
          </c:val>
          <c:extLst>
            <c:ext xmlns:c16="http://schemas.microsoft.com/office/drawing/2014/chart" uri="{C3380CC4-5D6E-409C-BE32-E72D297353CC}">
              <c16:uniqueId val="{00000000-FAA1-475C-BCAB-864F87C08FA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70.16</c:v>
                </c:pt>
              </c:numCache>
            </c:numRef>
          </c:val>
          <c:smooth val="0"/>
          <c:extLst>
            <c:ext xmlns:c16="http://schemas.microsoft.com/office/drawing/2014/chart" uri="{C3380CC4-5D6E-409C-BE32-E72D297353CC}">
              <c16:uniqueId val="{00000001-FAA1-475C-BCAB-864F87C08FA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132.63999999999999</c:v>
                </c:pt>
                <c:pt idx="1">
                  <c:v>120.7</c:v>
                </c:pt>
                <c:pt idx="2">
                  <c:v>125.58</c:v>
                </c:pt>
                <c:pt idx="3">
                  <c:v>124.23</c:v>
                </c:pt>
                <c:pt idx="4">
                  <c:v>109.52</c:v>
                </c:pt>
              </c:numCache>
            </c:numRef>
          </c:val>
          <c:extLst>
            <c:ext xmlns:c16="http://schemas.microsoft.com/office/drawing/2014/chart" uri="{C3380CC4-5D6E-409C-BE32-E72D297353CC}">
              <c16:uniqueId val="{00000000-314C-4B41-AEEC-113AD4478D7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105.82</c:v>
                </c:pt>
              </c:numCache>
            </c:numRef>
          </c:val>
          <c:smooth val="0"/>
          <c:extLst>
            <c:ext xmlns:c16="http://schemas.microsoft.com/office/drawing/2014/chart" uri="{C3380CC4-5D6E-409C-BE32-E72D297353CC}">
              <c16:uniqueId val="{00000001-314C-4B41-AEEC-113AD4478D7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67.819999999999993</c:v>
                </c:pt>
                <c:pt idx="1">
                  <c:v>68.739999999999995</c:v>
                </c:pt>
                <c:pt idx="2">
                  <c:v>69.709999999999994</c:v>
                </c:pt>
                <c:pt idx="3">
                  <c:v>70.650000000000006</c:v>
                </c:pt>
                <c:pt idx="4">
                  <c:v>71.010000000000005</c:v>
                </c:pt>
              </c:numCache>
            </c:numRef>
          </c:val>
          <c:extLst>
            <c:ext xmlns:c16="http://schemas.microsoft.com/office/drawing/2014/chart" uri="{C3380CC4-5D6E-409C-BE32-E72D297353CC}">
              <c16:uniqueId val="{00000000-BCEF-494E-9281-18293E34A56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51.79</c:v>
                </c:pt>
              </c:numCache>
            </c:numRef>
          </c:val>
          <c:smooth val="0"/>
          <c:extLst>
            <c:ext xmlns:c16="http://schemas.microsoft.com/office/drawing/2014/chart" uri="{C3380CC4-5D6E-409C-BE32-E72D297353CC}">
              <c16:uniqueId val="{00000001-BCEF-494E-9281-18293E34A56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quot;-&quot;">
                  <c:v>2.0699999999999998</c:v>
                </c:pt>
                <c:pt idx="4" formatCode="#,##0.00;&quot;△&quot;#,##0.00;&quot;-&quot;">
                  <c:v>2.0699999999999998</c:v>
                </c:pt>
              </c:numCache>
            </c:numRef>
          </c:val>
          <c:extLst>
            <c:ext xmlns:c16="http://schemas.microsoft.com/office/drawing/2014/chart" uri="{C3380CC4-5D6E-409C-BE32-E72D297353CC}">
              <c16:uniqueId val="{00000000-A333-4883-A91A-A8D64D08C23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23.12</c:v>
                </c:pt>
              </c:numCache>
            </c:numRef>
          </c:val>
          <c:smooth val="0"/>
          <c:extLst>
            <c:ext xmlns:c16="http://schemas.microsoft.com/office/drawing/2014/chart" uri="{C3380CC4-5D6E-409C-BE32-E72D297353CC}">
              <c16:uniqueId val="{00000001-A333-4883-A91A-A8D64D08C23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53-4BCD-80F8-0731DF8F8E1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19.850000000000001</c:v>
                </c:pt>
              </c:numCache>
            </c:numRef>
          </c:val>
          <c:smooth val="0"/>
          <c:extLst>
            <c:ext xmlns:c16="http://schemas.microsoft.com/office/drawing/2014/chart" uri="{C3380CC4-5D6E-409C-BE32-E72D297353CC}">
              <c16:uniqueId val="{00000001-6C53-4BCD-80F8-0731DF8F8E1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244.72</c:v>
                </c:pt>
                <c:pt idx="1">
                  <c:v>305.98</c:v>
                </c:pt>
                <c:pt idx="2">
                  <c:v>497.58</c:v>
                </c:pt>
                <c:pt idx="3">
                  <c:v>1748.21</c:v>
                </c:pt>
                <c:pt idx="4">
                  <c:v>3277.85</c:v>
                </c:pt>
              </c:numCache>
            </c:numRef>
          </c:val>
          <c:extLst>
            <c:ext xmlns:c16="http://schemas.microsoft.com/office/drawing/2014/chart" uri="{C3380CC4-5D6E-409C-BE32-E72D297353CC}">
              <c16:uniqueId val="{00000000-588C-4CCA-A637-5036A7F41E9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294.89</c:v>
                </c:pt>
              </c:numCache>
            </c:numRef>
          </c:val>
          <c:smooth val="0"/>
          <c:extLst>
            <c:ext xmlns:c16="http://schemas.microsoft.com/office/drawing/2014/chart" uri="{C3380CC4-5D6E-409C-BE32-E72D297353CC}">
              <c16:uniqueId val="{00000001-588C-4CCA-A637-5036A7F41E9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82.79</c:v>
                </c:pt>
                <c:pt idx="1">
                  <c:v>53.37</c:v>
                </c:pt>
                <c:pt idx="2">
                  <c:v>30.35</c:v>
                </c:pt>
                <c:pt idx="3">
                  <c:v>15.29</c:v>
                </c:pt>
                <c:pt idx="4">
                  <c:v>11.58</c:v>
                </c:pt>
              </c:numCache>
            </c:numRef>
          </c:val>
          <c:extLst>
            <c:ext xmlns:c16="http://schemas.microsoft.com/office/drawing/2014/chart" uri="{C3380CC4-5D6E-409C-BE32-E72D297353CC}">
              <c16:uniqueId val="{00000000-1A0E-4FD4-BC67-793202E7F97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602.79</c:v>
                </c:pt>
              </c:numCache>
            </c:numRef>
          </c:val>
          <c:smooth val="0"/>
          <c:extLst>
            <c:ext xmlns:c16="http://schemas.microsoft.com/office/drawing/2014/chart" uri="{C3380CC4-5D6E-409C-BE32-E72D297353CC}">
              <c16:uniqueId val="{00000001-1A0E-4FD4-BC67-793202E7F97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104.65</c:v>
                </c:pt>
                <c:pt idx="1">
                  <c:v>108.29</c:v>
                </c:pt>
                <c:pt idx="2">
                  <c:v>94.17</c:v>
                </c:pt>
                <c:pt idx="3">
                  <c:v>112.25</c:v>
                </c:pt>
                <c:pt idx="4">
                  <c:v>109.04</c:v>
                </c:pt>
              </c:numCache>
            </c:numRef>
          </c:val>
          <c:extLst>
            <c:ext xmlns:c16="http://schemas.microsoft.com/office/drawing/2014/chart" uri="{C3380CC4-5D6E-409C-BE32-E72D297353CC}">
              <c16:uniqueId val="{00000000-4673-4741-A70D-78F83ABCBD2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77.459999999999994</c:v>
                </c:pt>
              </c:numCache>
            </c:numRef>
          </c:val>
          <c:smooth val="0"/>
          <c:extLst>
            <c:ext xmlns:c16="http://schemas.microsoft.com/office/drawing/2014/chart" uri="{C3380CC4-5D6E-409C-BE32-E72D297353CC}">
              <c16:uniqueId val="{00000001-4673-4741-A70D-78F83ABCBD2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178.71</c:v>
                </c:pt>
                <c:pt idx="1">
                  <c:v>173.02</c:v>
                </c:pt>
                <c:pt idx="2">
                  <c:v>186.12</c:v>
                </c:pt>
                <c:pt idx="3">
                  <c:v>166.65</c:v>
                </c:pt>
                <c:pt idx="4">
                  <c:v>172.7</c:v>
                </c:pt>
              </c:numCache>
            </c:numRef>
          </c:val>
          <c:extLst>
            <c:ext xmlns:c16="http://schemas.microsoft.com/office/drawing/2014/chart" uri="{C3380CC4-5D6E-409C-BE32-E72D297353CC}">
              <c16:uniqueId val="{00000000-F866-451C-8D6A-76BEBC14A5A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290.02999999999997</c:v>
                </c:pt>
              </c:numCache>
            </c:numRef>
          </c:val>
          <c:smooth val="0"/>
          <c:extLst>
            <c:ext xmlns:c16="http://schemas.microsoft.com/office/drawing/2014/chart" uri="{C3380CC4-5D6E-409C-BE32-E72D297353CC}">
              <c16:uniqueId val="{00000001-F866-451C-8D6A-76BEBC14A5A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9" zoomScale="80" zoomScaleNormal="8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福島県　泉崎村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A9</v>
      </c>
      <c r="X8" s="43"/>
      <c r="Y8" s="43"/>
      <c r="Z8" s="43"/>
      <c r="AA8" s="43"/>
      <c r="AB8" s="43"/>
      <c r="AC8" s="43"/>
      <c r="AD8" s="43" t="str">
        <f>データ!$M$6</f>
        <v>非設置</v>
      </c>
      <c r="AE8" s="43"/>
      <c r="AF8" s="43"/>
      <c r="AG8" s="43"/>
      <c r="AH8" s="43"/>
      <c r="AI8" s="43"/>
      <c r="AJ8" s="43"/>
      <c r="AK8" s="2"/>
      <c r="AL8" s="44">
        <f>データ!$R$6</f>
        <v>6092</v>
      </c>
      <c r="AM8" s="44"/>
      <c r="AN8" s="44"/>
      <c r="AO8" s="44"/>
      <c r="AP8" s="44"/>
      <c r="AQ8" s="44"/>
      <c r="AR8" s="44"/>
      <c r="AS8" s="44"/>
      <c r="AT8" s="45">
        <f>データ!$S$6</f>
        <v>35.43</v>
      </c>
      <c r="AU8" s="46"/>
      <c r="AV8" s="46"/>
      <c r="AW8" s="46"/>
      <c r="AX8" s="46"/>
      <c r="AY8" s="46"/>
      <c r="AZ8" s="46"/>
      <c r="BA8" s="46"/>
      <c r="BB8" s="47">
        <f>データ!$T$6</f>
        <v>171.94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98.06</v>
      </c>
      <c r="J10" s="46"/>
      <c r="K10" s="46"/>
      <c r="L10" s="46"/>
      <c r="M10" s="46"/>
      <c r="N10" s="46"/>
      <c r="O10" s="80"/>
      <c r="P10" s="47">
        <f>データ!$P$6</f>
        <v>84.35</v>
      </c>
      <c r="Q10" s="47"/>
      <c r="R10" s="47"/>
      <c r="S10" s="47"/>
      <c r="T10" s="47"/>
      <c r="U10" s="47"/>
      <c r="V10" s="47"/>
      <c r="W10" s="44">
        <f>データ!$Q$6</f>
        <v>3685</v>
      </c>
      <c r="X10" s="44"/>
      <c r="Y10" s="44"/>
      <c r="Z10" s="44"/>
      <c r="AA10" s="44"/>
      <c r="AB10" s="44"/>
      <c r="AC10" s="44"/>
      <c r="AD10" s="2"/>
      <c r="AE10" s="2"/>
      <c r="AF10" s="2"/>
      <c r="AG10" s="2"/>
      <c r="AH10" s="2"/>
      <c r="AI10" s="2"/>
      <c r="AJ10" s="2"/>
      <c r="AK10" s="2"/>
      <c r="AL10" s="44">
        <f>データ!$U$6</f>
        <v>4997</v>
      </c>
      <c r="AM10" s="44"/>
      <c r="AN10" s="44"/>
      <c r="AO10" s="44"/>
      <c r="AP10" s="44"/>
      <c r="AQ10" s="44"/>
      <c r="AR10" s="44"/>
      <c r="AS10" s="44"/>
      <c r="AT10" s="45">
        <f>データ!$V$6</f>
        <v>26.1</v>
      </c>
      <c r="AU10" s="46"/>
      <c r="AV10" s="46"/>
      <c r="AW10" s="46"/>
      <c r="AX10" s="46"/>
      <c r="AY10" s="46"/>
      <c r="AZ10" s="46"/>
      <c r="BA10" s="46"/>
      <c r="BB10" s="47">
        <f>データ!$W$6</f>
        <v>191.46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pKCyLQBH5Rf3J8H8uPN2DPcTc3PjKe65E3gFzTwOdm0MrtDGQDQJ9cIRzVqpADUqf1vJ4lwMvyusikuX/fZDmg==" saltValue="ctb+6eeHeAteItt+ggnUE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74641</v>
      </c>
      <c r="D6" s="20">
        <f t="shared" si="3"/>
        <v>46</v>
      </c>
      <c r="E6" s="20">
        <f t="shared" si="3"/>
        <v>1</v>
      </c>
      <c r="F6" s="20">
        <f t="shared" si="3"/>
        <v>0</v>
      </c>
      <c r="G6" s="20">
        <f t="shared" si="3"/>
        <v>1</v>
      </c>
      <c r="H6" s="20" t="str">
        <f t="shared" si="3"/>
        <v>福島県　泉崎村</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98.06</v>
      </c>
      <c r="P6" s="21">
        <f t="shared" si="3"/>
        <v>84.35</v>
      </c>
      <c r="Q6" s="21">
        <f t="shared" si="3"/>
        <v>3685</v>
      </c>
      <c r="R6" s="21">
        <f t="shared" si="3"/>
        <v>6092</v>
      </c>
      <c r="S6" s="21">
        <f t="shared" si="3"/>
        <v>35.43</v>
      </c>
      <c r="T6" s="21">
        <f t="shared" si="3"/>
        <v>171.94</v>
      </c>
      <c r="U6" s="21">
        <f t="shared" si="3"/>
        <v>4997</v>
      </c>
      <c r="V6" s="21">
        <f t="shared" si="3"/>
        <v>26.1</v>
      </c>
      <c r="W6" s="21">
        <f t="shared" si="3"/>
        <v>191.46</v>
      </c>
      <c r="X6" s="22">
        <f>IF(X7="",NA(),X7)</f>
        <v>132.63999999999999</v>
      </c>
      <c r="Y6" s="22">
        <f t="shared" ref="Y6:AG6" si="4">IF(Y7="",NA(),Y7)</f>
        <v>120.7</v>
      </c>
      <c r="Z6" s="22">
        <f t="shared" si="4"/>
        <v>125.58</v>
      </c>
      <c r="AA6" s="22">
        <f t="shared" si="4"/>
        <v>124.23</v>
      </c>
      <c r="AB6" s="22">
        <f t="shared" si="4"/>
        <v>109.52</v>
      </c>
      <c r="AC6" s="22">
        <f t="shared" si="4"/>
        <v>105.34</v>
      </c>
      <c r="AD6" s="22">
        <f t="shared" si="4"/>
        <v>105.77</v>
      </c>
      <c r="AE6" s="22">
        <f t="shared" si="4"/>
        <v>104.82</v>
      </c>
      <c r="AF6" s="22">
        <f t="shared" si="4"/>
        <v>106.46</v>
      </c>
      <c r="AG6" s="22">
        <f t="shared" si="4"/>
        <v>105.82</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19.850000000000001</v>
      </c>
      <c r="AS6" s="21" t="str">
        <f>IF(AS7="","",IF(AS7="-","【-】","【"&amp;SUBSTITUTE(TEXT(AS7,"#,##0.00"),"-","△")&amp;"】"))</f>
        <v>【1.61】</v>
      </c>
      <c r="AT6" s="22">
        <f>IF(AT7="",NA(),AT7)</f>
        <v>244.72</v>
      </c>
      <c r="AU6" s="22">
        <f t="shared" ref="AU6:BC6" si="6">IF(AU7="",NA(),AU7)</f>
        <v>305.98</v>
      </c>
      <c r="AV6" s="22">
        <f t="shared" si="6"/>
        <v>497.58</v>
      </c>
      <c r="AW6" s="22">
        <f t="shared" si="6"/>
        <v>1748.21</v>
      </c>
      <c r="AX6" s="22">
        <f t="shared" si="6"/>
        <v>3277.85</v>
      </c>
      <c r="AY6" s="22">
        <f t="shared" si="6"/>
        <v>305.08</v>
      </c>
      <c r="AZ6" s="22">
        <f t="shared" si="6"/>
        <v>305.33999999999997</v>
      </c>
      <c r="BA6" s="22">
        <f t="shared" si="6"/>
        <v>310.01</v>
      </c>
      <c r="BB6" s="22">
        <f t="shared" si="6"/>
        <v>311.12</v>
      </c>
      <c r="BC6" s="22">
        <f t="shared" si="6"/>
        <v>294.89</v>
      </c>
      <c r="BD6" s="21" t="str">
        <f>IF(BD7="","",IF(BD7="-","【-】","【"&amp;SUBSTITUTE(TEXT(BD7,"#,##0.00"),"-","△")&amp;"】"))</f>
        <v>【239.69】</v>
      </c>
      <c r="BE6" s="22">
        <f>IF(BE7="",NA(),BE7)</f>
        <v>82.79</v>
      </c>
      <c r="BF6" s="22">
        <f t="shared" ref="BF6:BN6" si="7">IF(BF7="",NA(),BF7)</f>
        <v>53.37</v>
      </c>
      <c r="BG6" s="22">
        <f t="shared" si="7"/>
        <v>30.35</v>
      </c>
      <c r="BH6" s="22">
        <f t="shared" si="7"/>
        <v>15.29</v>
      </c>
      <c r="BI6" s="22">
        <f t="shared" si="7"/>
        <v>11.58</v>
      </c>
      <c r="BJ6" s="22">
        <f t="shared" si="7"/>
        <v>585.59</v>
      </c>
      <c r="BK6" s="22">
        <f t="shared" si="7"/>
        <v>561.34</v>
      </c>
      <c r="BL6" s="22">
        <f t="shared" si="7"/>
        <v>538.33000000000004</v>
      </c>
      <c r="BM6" s="22">
        <f t="shared" si="7"/>
        <v>515.14</v>
      </c>
      <c r="BN6" s="22">
        <f t="shared" si="7"/>
        <v>602.79</v>
      </c>
      <c r="BO6" s="21" t="str">
        <f>IF(BO7="","",IF(BO7="-","【-】","【"&amp;SUBSTITUTE(TEXT(BO7,"#,##0.00"),"-","△")&amp;"】"))</f>
        <v>【264.86】</v>
      </c>
      <c r="BP6" s="22">
        <f>IF(BP7="",NA(),BP7)</f>
        <v>104.65</v>
      </c>
      <c r="BQ6" s="22">
        <f t="shared" ref="BQ6:BY6" si="8">IF(BQ7="",NA(),BQ7)</f>
        <v>108.29</v>
      </c>
      <c r="BR6" s="22">
        <f t="shared" si="8"/>
        <v>94.17</v>
      </c>
      <c r="BS6" s="22">
        <f t="shared" si="8"/>
        <v>112.25</v>
      </c>
      <c r="BT6" s="22">
        <f t="shared" si="8"/>
        <v>109.04</v>
      </c>
      <c r="BU6" s="22">
        <f t="shared" si="8"/>
        <v>82.78</v>
      </c>
      <c r="BV6" s="22">
        <f t="shared" si="8"/>
        <v>84.82</v>
      </c>
      <c r="BW6" s="22">
        <f t="shared" si="8"/>
        <v>82.29</v>
      </c>
      <c r="BX6" s="22">
        <f t="shared" si="8"/>
        <v>84.16</v>
      </c>
      <c r="BY6" s="22">
        <f t="shared" si="8"/>
        <v>77.459999999999994</v>
      </c>
      <c r="BZ6" s="21" t="str">
        <f>IF(BZ7="","",IF(BZ7="-","【-】","【"&amp;SUBSTITUTE(TEXT(BZ7,"#,##0.00"),"-","△")&amp;"】"))</f>
        <v>【97.59】</v>
      </c>
      <c r="CA6" s="22">
        <f>IF(CA7="",NA(),CA7)</f>
        <v>178.71</v>
      </c>
      <c r="CB6" s="22">
        <f t="shared" ref="CB6:CJ6" si="9">IF(CB7="",NA(),CB7)</f>
        <v>173.02</v>
      </c>
      <c r="CC6" s="22">
        <f t="shared" si="9"/>
        <v>186.12</v>
      </c>
      <c r="CD6" s="22">
        <f t="shared" si="9"/>
        <v>166.65</v>
      </c>
      <c r="CE6" s="22">
        <f t="shared" si="9"/>
        <v>172.7</v>
      </c>
      <c r="CF6" s="22">
        <f t="shared" si="9"/>
        <v>225.09</v>
      </c>
      <c r="CG6" s="22">
        <f t="shared" si="9"/>
        <v>224.82</v>
      </c>
      <c r="CH6" s="22">
        <f t="shared" si="9"/>
        <v>230.85</v>
      </c>
      <c r="CI6" s="22">
        <f t="shared" si="9"/>
        <v>230.21</v>
      </c>
      <c r="CJ6" s="22">
        <f t="shared" si="9"/>
        <v>290.02999999999997</v>
      </c>
      <c r="CK6" s="21" t="str">
        <f>IF(CK7="","",IF(CK7="-","【-】","【"&amp;SUBSTITUTE(TEXT(CK7,"#,##0.00"),"-","△")&amp;"】"))</f>
        <v>【181.66】</v>
      </c>
      <c r="CL6" s="22">
        <f>IF(CL7="",NA(),CL7)</f>
        <v>91.42</v>
      </c>
      <c r="CM6" s="22">
        <f t="shared" ref="CM6:CU6" si="10">IF(CM7="",NA(),CM7)</f>
        <v>89.09</v>
      </c>
      <c r="CN6" s="22">
        <f t="shared" si="10"/>
        <v>89.01</v>
      </c>
      <c r="CO6" s="22">
        <f t="shared" si="10"/>
        <v>95.69</v>
      </c>
      <c r="CP6" s="22">
        <f t="shared" si="10"/>
        <v>93.74</v>
      </c>
      <c r="CQ6" s="22">
        <f t="shared" si="10"/>
        <v>49.38</v>
      </c>
      <c r="CR6" s="22">
        <f t="shared" si="10"/>
        <v>50.09</v>
      </c>
      <c r="CS6" s="22">
        <f t="shared" si="10"/>
        <v>50.1</v>
      </c>
      <c r="CT6" s="22">
        <f t="shared" si="10"/>
        <v>49.76</v>
      </c>
      <c r="CU6" s="22">
        <f t="shared" si="10"/>
        <v>43.22</v>
      </c>
      <c r="CV6" s="21" t="str">
        <f>IF(CV7="","",IF(CV7="-","【-】","【"&amp;SUBSTITUTE(TEXT(CV7,"#,##0.00"),"-","△")&amp;"】"))</f>
        <v>【60.21】</v>
      </c>
      <c r="CW6" s="22">
        <f>IF(CW7="",NA(),CW7)</f>
        <v>80.16</v>
      </c>
      <c r="CX6" s="22">
        <f t="shared" ref="CX6:DF6" si="11">IF(CX7="",NA(),CX7)</f>
        <v>81.84</v>
      </c>
      <c r="CY6" s="22">
        <f t="shared" si="11"/>
        <v>84.32</v>
      </c>
      <c r="CZ6" s="22">
        <f t="shared" si="11"/>
        <v>81.3</v>
      </c>
      <c r="DA6" s="22">
        <f t="shared" si="11"/>
        <v>79.53</v>
      </c>
      <c r="DB6" s="22">
        <f t="shared" si="11"/>
        <v>78.010000000000005</v>
      </c>
      <c r="DC6" s="22">
        <f t="shared" si="11"/>
        <v>77.599999999999994</v>
      </c>
      <c r="DD6" s="22">
        <f t="shared" si="11"/>
        <v>77.3</v>
      </c>
      <c r="DE6" s="22">
        <f t="shared" si="11"/>
        <v>76.64</v>
      </c>
      <c r="DF6" s="22">
        <f t="shared" si="11"/>
        <v>70.16</v>
      </c>
      <c r="DG6" s="21" t="str">
        <f>IF(DG7="","",IF(DG7="-","【-】","【"&amp;SUBSTITUTE(TEXT(DG7,"#,##0.00"),"-","△")&amp;"】"))</f>
        <v>【89.21】</v>
      </c>
      <c r="DH6" s="22">
        <f>IF(DH7="",NA(),DH7)</f>
        <v>67.819999999999993</v>
      </c>
      <c r="DI6" s="22">
        <f t="shared" ref="DI6:DQ6" si="12">IF(DI7="",NA(),DI7)</f>
        <v>68.739999999999995</v>
      </c>
      <c r="DJ6" s="22">
        <f t="shared" si="12"/>
        <v>69.709999999999994</v>
      </c>
      <c r="DK6" s="22">
        <f t="shared" si="12"/>
        <v>70.650000000000006</v>
      </c>
      <c r="DL6" s="22">
        <f t="shared" si="12"/>
        <v>71.010000000000005</v>
      </c>
      <c r="DM6" s="22">
        <f t="shared" si="12"/>
        <v>47.5</v>
      </c>
      <c r="DN6" s="22">
        <f t="shared" si="12"/>
        <v>48.41</v>
      </c>
      <c r="DO6" s="22">
        <f t="shared" si="12"/>
        <v>50.02</v>
      </c>
      <c r="DP6" s="22">
        <f t="shared" si="12"/>
        <v>51.38</v>
      </c>
      <c r="DQ6" s="22">
        <f t="shared" si="12"/>
        <v>51.79</v>
      </c>
      <c r="DR6" s="21" t="str">
        <f>IF(DR7="","",IF(DR7="-","【-】","【"&amp;SUBSTITUTE(TEXT(DR7,"#,##0.00"),"-","△")&amp;"】"))</f>
        <v>【52.41】</v>
      </c>
      <c r="DS6" s="21">
        <f>IF(DS7="",NA(),DS7)</f>
        <v>0</v>
      </c>
      <c r="DT6" s="21">
        <f t="shared" ref="DT6:EB6" si="13">IF(DT7="",NA(),DT7)</f>
        <v>0</v>
      </c>
      <c r="DU6" s="21">
        <f t="shared" si="13"/>
        <v>0</v>
      </c>
      <c r="DV6" s="22">
        <f t="shared" si="13"/>
        <v>2.0699999999999998</v>
      </c>
      <c r="DW6" s="22">
        <f t="shared" si="13"/>
        <v>2.0699999999999998</v>
      </c>
      <c r="DX6" s="22">
        <f t="shared" si="13"/>
        <v>17.399999999999999</v>
      </c>
      <c r="DY6" s="22">
        <f t="shared" si="13"/>
        <v>18.64</v>
      </c>
      <c r="DZ6" s="22">
        <f t="shared" si="13"/>
        <v>19.510000000000002</v>
      </c>
      <c r="EA6" s="22">
        <f t="shared" si="13"/>
        <v>21.6</v>
      </c>
      <c r="EB6" s="22">
        <f t="shared" si="13"/>
        <v>23.12</v>
      </c>
      <c r="EC6" s="21" t="str">
        <f>IF(EC7="","",IF(EC7="-","【-】","【"&amp;SUBSTITUTE(TEXT(EC7,"#,##0.00"),"-","△")&amp;"】"))</f>
        <v>【26.78】</v>
      </c>
      <c r="ED6" s="21">
        <f>IF(ED7="",NA(),ED7)</f>
        <v>0</v>
      </c>
      <c r="EE6" s="22">
        <f t="shared" ref="EE6:EM6" si="14">IF(EE7="",NA(),EE7)</f>
        <v>7.0000000000000007E-2</v>
      </c>
      <c r="EF6" s="21">
        <f t="shared" si="14"/>
        <v>0</v>
      </c>
      <c r="EG6" s="21">
        <f t="shared" si="14"/>
        <v>0</v>
      </c>
      <c r="EH6" s="22">
        <f t="shared" si="14"/>
        <v>0.27</v>
      </c>
      <c r="EI6" s="22">
        <f t="shared" si="14"/>
        <v>0.4</v>
      </c>
      <c r="EJ6" s="22">
        <f t="shared" si="14"/>
        <v>0.36</v>
      </c>
      <c r="EK6" s="22">
        <f t="shared" si="14"/>
        <v>0.56999999999999995</v>
      </c>
      <c r="EL6" s="22">
        <f t="shared" si="14"/>
        <v>0.56000000000000005</v>
      </c>
      <c r="EM6" s="22">
        <f t="shared" si="14"/>
        <v>0.41</v>
      </c>
      <c r="EN6" s="21" t="str">
        <f>IF(EN7="","",IF(EN7="-","【-】","【"&amp;SUBSTITUTE(TEXT(EN7,"#,##0.00"),"-","△")&amp;"】"))</f>
        <v>【0.59】</v>
      </c>
    </row>
    <row r="7" spans="1:144" s="23" customFormat="1" x14ac:dyDescent="0.2">
      <c r="A7" s="15"/>
      <c r="B7" s="24">
        <v>2024</v>
      </c>
      <c r="C7" s="24">
        <v>74641</v>
      </c>
      <c r="D7" s="24">
        <v>46</v>
      </c>
      <c r="E7" s="24">
        <v>1</v>
      </c>
      <c r="F7" s="24">
        <v>0</v>
      </c>
      <c r="G7" s="24">
        <v>1</v>
      </c>
      <c r="H7" s="24" t="s">
        <v>93</v>
      </c>
      <c r="I7" s="24" t="s">
        <v>94</v>
      </c>
      <c r="J7" s="24" t="s">
        <v>95</v>
      </c>
      <c r="K7" s="24" t="s">
        <v>96</v>
      </c>
      <c r="L7" s="24" t="s">
        <v>97</v>
      </c>
      <c r="M7" s="24" t="s">
        <v>98</v>
      </c>
      <c r="N7" s="25" t="s">
        <v>99</v>
      </c>
      <c r="O7" s="25">
        <v>98.06</v>
      </c>
      <c r="P7" s="25">
        <v>84.35</v>
      </c>
      <c r="Q7" s="25">
        <v>3685</v>
      </c>
      <c r="R7" s="25">
        <v>6092</v>
      </c>
      <c r="S7" s="25">
        <v>35.43</v>
      </c>
      <c r="T7" s="25">
        <v>171.94</v>
      </c>
      <c r="U7" s="25">
        <v>4997</v>
      </c>
      <c r="V7" s="25">
        <v>26.1</v>
      </c>
      <c r="W7" s="25">
        <v>191.46</v>
      </c>
      <c r="X7" s="25">
        <v>132.63999999999999</v>
      </c>
      <c r="Y7" s="25">
        <v>120.7</v>
      </c>
      <c r="Z7" s="25">
        <v>125.58</v>
      </c>
      <c r="AA7" s="25">
        <v>124.23</v>
      </c>
      <c r="AB7" s="25">
        <v>109.52</v>
      </c>
      <c r="AC7" s="25">
        <v>105.34</v>
      </c>
      <c r="AD7" s="25">
        <v>105.77</v>
      </c>
      <c r="AE7" s="25">
        <v>104.82</v>
      </c>
      <c r="AF7" s="25">
        <v>106.46</v>
      </c>
      <c r="AG7" s="25">
        <v>105.82</v>
      </c>
      <c r="AH7" s="25">
        <v>107.26</v>
      </c>
      <c r="AI7" s="25">
        <v>0</v>
      </c>
      <c r="AJ7" s="25">
        <v>0</v>
      </c>
      <c r="AK7" s="25">
        <v>0</v>
      </c>
      <c r="AL7" s="25">
        <v>0</v>
      </c>
      <c r="AM7" s="25">
        <v>0</v>
      </c>
      <c r="AN7" s="25">
        <v>24.04</v>
      </c>
      <c r="AO7" s="25">
        <v>28.03</v>
      </c>
      <c r="AP7" s="25">
        <v>26.73</v>
      </c>
      <c r="AQ7" s="25">
        <v>27.85</v>
      </c>
      <c r="AR7" s="25">
        <v>19.850000000000001</v>
      </c>
      <c r="AS7" s="25">
        <v>1.61</v>
      </c>
      <c r="AT7" s="25">
        <v>244.72</v>
      </c>
      <c r="AU7" s="25">
        <v>305.98</v>
      </c>
      <c r="AV7" s="25">
        <v>497.58</v>
      </c>
      <c r="AW7" s="25">
        <v>1748.21</v>
      </c>
      <c r="AX7" s="25">
        <v>3277.85</v>
      </c>
      <c r="AY7" s="25">
        <v>305.08</v>
      </c>
      <c r="AZ7" s="25">
        <v>305.33999999999997</v>
      </c>
      <c r="BA7" s="25">
        <v>310.01</v>
      </c>
      <c r="BB7" s="25">
        <v>311.12</v>
      </c>
      <c r="BC7" s="25">
        <v>294.89</v>
      </c>
      <c r="BD7" s="25">
        <v>239.69</v>
      </c>
      <c r="BE7" s="25">
        <v>82.79</v>
      </c>
      <c r="BF7" s="25">
        <v>53.37</v>
      </c>
      <c r="BG7" s="25">
        <v>30.35</v>
      </c>
      <c r="BH7" s="25">
        <v>15.29</v>
      </c>
      <c r="BI7" s="25">
        <v>11.58</v>
      </c>
      <c r="BJ7" s="25">
        <v>585.59</v>
      </c>
      <c r="BK7" s="25">
        <v>561.34</v>
      </c>
      <c r="BL7" s="25">
        <v>538.33000000000004</v>
      </c>
      <c r="BM7" s="25">
        <v>515.14</v>
      </c>
      <c r="BN7" s="25">
        <v>602.79</v>
      </c>
      <c r="BO7" s="25">
        <v>264.86</v>
      </c>
      <c r="BP7" s="25">
        <v>104.65</v>
      </c>
      <c r="BQ7" s="25">
        <v>108.29</v>
      </c>
      <c r="BR7" s="25">
        <v>94.17</v>
      </c>
      <c r="BS7" s="25">
        <v>112.25</v>
      </c>
      <c r="BT7" s="25">
        <v>109.04</v>
      </c>
      <c r="BU7" s="25">
        <v>82.78</v>
      </c>
      <c r="BV7" s="25">
        <v>84.82</v>
      </c>
      <c r="BW7" s="25">
        <v>82.29</v>
      </c>
      <c r="BX7" s="25">
        <v>84.16</v>
      </c>
      <c r="BY7" s="25">
        <v>77.459999999999994</v>
      </c>
      <c r="BZ7" s="25">
        <v>97.59</v>
      </c>
      <c r="CA7" s="25">
        <v>178.71</v>
      </c>
      <c r="CB7" s="25">
        <v>173.02</v>
      </c>
      <c r="CC7" s="25">
        <v>186.12</v>
      </c>
      <c r="CD7" s="25">
        <v>166.65</v>
      </c>
      <c r="CE7" s="25">
        <v>172.7</v>
      </c>
      <c r="CF7" s="25">
        <v>225.09</v>
      </c>
      <c r="CG7" s="25">
        <v>224.82</v>
      </c>
      <c r="CH7" s="25">
        <v>230.85</v>
      </c>
      <c r="CI7" s="25">
        <v>230.21</v>
      </c>
      <c r="CJ7" s="25">
        <v>290.02999999999997</v>
      </c>
      <c r="CK7" s="25">
        <v>181.66</v>
      </c>
      <c r="CL7" s="25">
        <v>91.42</v>
      </c>
      <c r="CM7" s="25">
        <v>89.09</v>
      </c>
      <c r="CN7" s="25">
        <v>89.01</v>
      </c>
      <c r="CO7" s="25">
        <v>95.69</v>
      </c>
      <c r="CP7" s="25">
        <v>93.74</v>
      </c>
      <c r="CQ7" s="25">
        <v>49.38</v>
      </c>
      <c r="CR7" s="25">
        <v>50.09</v>
      </c>
      <c r="CS7" s="25">
        <v>50.1</v>
      </c>
      <c r="CT7" s="25">
        <v>49.76</v>
      </c>
      <c r="CU7" s="25">
        <v>43.22</v>
      </c>
      <c r="CV7" s="25">
        <v>60.21</v>
      </c>
      <c r="CW7" s="25">
        <v>80.16</v>
      </c>
      <c r="CX7" s="25">
        <v>81.84</v>
      </c>
      <c r="CY7" s="25">
        <v>84.32</v>
      </c>
      <c r="CZ7" s="25">
        <v>81.3</v>
      </c>
      <c r="DA7" s="25">
        <v>79.53</v>
      </c>
      <c r="DB7" s="25">
        <v>78.010000000000005</v>
      </c>
      <c r="DC7" s="25">
        <v>77.599999999999994</v>
      </c>
      <c r="DD7" s="25">
        <v>77.3</v>
      </c>
      <c r="DE7" s="25">
        <v>76.64</v>
      </c>
      <c r="DF7" s="25">
        <v>70.16</v>
      </c>
      <c r="DG7" s="25">
        <v>89.21</v>
      </c>
      <c r="DH7" s="25">
        <v>67.819999999999993</v>
      </c>
      <c r="DI7" s="25">
        <v>68.739999999999995</v>
      </c>
      <c r="DJ7" s="25">
        <v>69.709999999999994</v>
      </c>
      <c r="DK7" s="25">
        <v>70.650000000000006</v>
      </c>
      <c r="DL7" s="25">
        <v>71.010000000000005</v>
      </c>
      <c r="DM7" s="25">
        <v>47.5</v>
      </c>
      <c r="DN7" s="25">
        <v>48.41</v>
      </c>
      <c r="DO7" s="25">
        <v>50.02</v>
      </c>
      <c r="DP7" s="25">
        <v>51.38</v>
      </c>
      <c r="DQ7" s="25">
        <v>51.79</v>
      </c>
      <c r="DR7" s="25">
        <v>52.41</v>
      </c>
      <c r="DS7" s="25">
        <v>0</v>
      </c>
      <c r="DT7" s="25">
        <v>0</v>
      </c>
      <c r="DU7" s="25">
        <v>0</v>
      </c>
      <c r="DV7" s="25">
        <v>2.0699999999999998</v>
      </c>
      <c r="DW7" s="25">
        <v>2.0699999999999998</v>
      </c>
      <c r="DX7" s="25">
        <v>17.399999999999999</v>
      </c>
      <c r="DY7" s="25">
        <v>18.64</v>
      </c>
      <c r="DZ7" s="25">
        <v>19.510000000000002</v>
      </c>
      <c r="EA7" s="25">
        <v>21.6</v>
      </c>
      <c r="EB7" s="25">
        <v>23.12</v>
      </c>
      <c r="EC7" s="25">
        <v>26.78</v>
      </c>
      <c r="ED7" s="25">
        <v>0</v>
      </c>
      <c r="EE7" s="25">
        <v>7.0000000000000007E-2</v>
      </c>
      <c r="EF7" s="25">
        <v>0</v>
      </c>
      <c r="EG7" s="25">
        <v>0</v>
      </c>
      <c r="EH7" s="25">
        <v>0.27</v>
      </c>
      <c r="EI7" s="25">
        <v>0.4</v>
      </c>
      <c r="EJ7" s="25">
        <v>0.36</v>
      </c>
      <c r="EK7" s="25">
        <v>0.56999999999999995</v>
      </c>
      <c r="EL7" s="25">
        <v>0.56000000000000005</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sou-10</cp:lastModifiedBy>
  <cp:lastPrinted>2026-01-15T04:35:04Z</cp:lastPrinted>
  <dcterms:created xsi:type="dcterms:W3CDTF">2025-12-12T09:12:34Z</dcterms:created>
  <dcterms:modified xsi:type="dcterms:W3CDTF">2026-01-15T04:35:04Z</dcterms:modified>
  <cp:category/>
</cp:coreProperties>
</file>