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上下水道課\suidou\報告・回答関係\2025\20260205〆　公営企業に係る経営比較分析表（令和６年度決算）の分析等について（依頼）\1：回答\"/>
    </mc:Choice>
  </mc:AlternateContent>
  <xr:revisionPtr revIDLastSave="0" documentId="13_ncr:1_{E600830E-32BE-4855-AB14-F35BD590B7E1}" xr6:coauthVersionLast="47" xr6:coauthVersionMax="47" xr10:uidLastSave="{00000000-0000-0000-0000-000000000000}"/>
  <workbookProtection workbookAlgorithmName="SHA-512" workbookHashValue="j7IZ/tScY1AoZdwjF9dGmZ1ndhWaXwaq2djWKZ0SyyTl+xdYYjedr/+iV9IQrxgh6YZeHgvCjg4VCGuDoywg8g==" workbookSaltValue="9IdeHqua5km8JXVI/4vja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E85" i="4"/>
  <c r="AT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<sst xmlns="http://schemas.openxmlformats.org/spreadsheetml/2006/main" count="231" uniqueCount="116">
  <si>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</si>
  <si>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</si>
  <si>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</si>
  <si>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</si>
  <si>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</si>
  <si>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</si>
  <si>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</si>
  <si>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</si>
  <si>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</si>
  <si>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</si>
  <si>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</si>
  <si>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</si>
  <si>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</si>
  <si>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</si>
  <si>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</si>
  <si>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</si>
  <si>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</si>
  <si>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</si>
  <si>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</si>
  <si>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</si>
  <si>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</si>
  <si>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</si>
  <si>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</si>
  <si>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</si>
  <si>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</si>
  <si>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</si>
  <si>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</si>
  <si>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</si>
  <si>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</si>
  <si>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</si>
  <si>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</si>
  <si>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</si>
  <si>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</si>
  <si>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</si>
  <si>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</si>
  <si>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</si>
  <si>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</si>
  <si>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</si>
  <si>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</si>
  <si>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</si>
  <si>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</si>
  <si>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</si>
  <si>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</si>
  <si>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</si>
  <si>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</si>
  <si>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</si>
  <si>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</si>
  <si>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</si>
  <si>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</si>
  <si>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</si>
  <si>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</si>
  <si>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</si>
  <si>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</si>
  <si>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</si>
  <si>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</si>
  <si>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</si>
  <si>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</si>
  <si>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</si>
  <si>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</si>
  <si>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</si>
  <si>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</si>
  <si>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</si>
  <si>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</si>
  <si>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</si>
  <si>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</si>
  <si>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</si>
  <si>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</si>
  <si>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</si>
  <si>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</si>
  <si>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</si>
  <si>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</si>
  <si>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</si>
  <si>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</si>
  <si>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</si>
  <si>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</si>
  <si>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</si>
  <si>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</si>
  <si>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</si>
  <si>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</si>
  <si>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</si>
  <si>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</si>
  <si>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</si>
  <si>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</si>
  <si>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</si>
  <si>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</si>
  <si>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</si>
  <si>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</si>
  <si>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</si>
  <si>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</si>
  <si>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</si>
  <si>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</si>
  <si>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</si>
  <si>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</si>
  <si>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</si>
  <si>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</si>
  <si>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</si>
  <si>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西郷村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</si>
  <si>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</si>
  <si>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</si>
  <si>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</si>
  <si>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</si>
  <si>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</si>
  <si>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</si>
  <si>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</si>
  <si>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</si>
  <si>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</si>
  <si>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</si>
  <si>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</si>
  <si>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</si>
  <si>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</si>
  <si>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</si>
  <si>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</si>
  <si>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</si>
  <si>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当村の農業集落排水事業は供用開始から約25年経過しており、管渠等については半数以上耐用年数が残っているが、①有形固定資産減価償却率も上昇傾向にある。今後において、計画的に対応していく予定である。</t>
    <rPh sb="0" eb="2">
      <t>トウソン</t>
    </rPh>
    <rPh sb="3" eb="5">
      <t>ノウギョウ</t>
    </rPh>
    <rPh sb="5" eb="7">
      <t>シュウラク</t>
    </rPh>
    <rPh sb="7" eb="9">
      <t>ハイスイ</t>
    </rPh>
    <rPh sb="9" eb="11">
      <t>ジギョウ</t>
    </rPh>
    <rPh sb="12" eb="14">
      <t>キョウヨウ</t>
    </rPh>
    <rPh sb="14" eb="16">
      <t>カイシ</t>
    </rPh>
    <rPh sb="18" eb="19">
      <t>ヤク</t>
    </rPh>
    <rPh sb="21" eb="22">
      <t>ネン</t>
    </rPh>
    <rPh sb="22" eb="24">
      <t>ケイカ</t>
    </rPh>
    <rPh sb="29" eb="31">
      <t>カンキョ</t>
    </rPh>
    <rPh sb="31" eb="32">
      <t>トウ</t>
    </rPh>
    <rPh sb="37" eb="39">
      <t>ハンスウ</t>
    </rPh>
    <rPh sb="39" eb="41">
      <t>イジョウ</t>
    </rPh>
    <rPh sb="41" eb="43">
      <t>タイヨウ</t>
    </rPh>
    <rPh sb="43" eb="45">
      <t>ネンスウ</t>
    </rPh>
    <rPh sb="46" eb="47">
      <t>ノコ</t>
    </rPh>
    <rPh sb="74" eb="76">
      <t>コンゴ</t>
    </rPh>
    <rPh sb="81" eb="84">
      <t>ケイカクテキ</t>
    </rPh>
    <rPh sb="85" eb="87">
      <t>タイオウ</t>
    </rPh>
    <rPh sb="91" eb="93">
      <t>ヨテイ</t>
    </rPh>
    <phoneticPr fontId="4"/>
  </si>
  <si>
    <t>①経常収支比率：100％以上であり、単年度収支は黒字を確保しているが、長期前受金戻入額や一般会計からの繰入の影響が大きい。（⑤経費回収率が100％を大きく下回っている要因の一つでもある。）
③流動比率：企業債償還をその年度毎に他会計からの繰入で賄う割合が多いことが主な要因で100％を下回っているが、令和3年度より類似団体及び全国の平均と比較した数値が好転しているのは、令和3年4月1日より農業集落排水事業の1区域を公共下水道に接続したことにより企業債償還の予算計上も公共へ移管したためである。
⑤経費回収率：類似団体平均を下回り、昨年度より10％程度減となった。要因としては、処理場の修繕費用が昨年度より多かったためである。また、およそ半数を他会計からの繰入等で賄っている状況であり、適正な使用料収入の確保が必要である。なお、令和3年度の減少は、令和3年4月1日より農業集落排水事業の1区域（農排の中では接続件数が比較的多い区域であった）を公共下水道に接続したためである。
⑥汚水処理原価：公共下水道に1区域接続したため、令和3年度からは残りの2区域のみで算定している。⑤経費回収率でも記載したとおり、処理場修繕費の増加によるほか、年間有収水量が1,600㎥ほど減少したことも、数値上昇に影響している。今後、人口減少や経費高騰による原価の上昇が見込まれるため、対策が必要である。
⑦施設利用率：50％を切っており、類似団体平均及び全国平均を下回っている状況。⑧の水洗化率が低いことも影響している。
⑧水洗化率：数値としては微減となった。また、全国・類似団体どちらと比較しても下回っている状況。水洗化率向上以外にも、農業集落排水地区の人口減少や後期高齢化等を加味した上での長期的な経営を見据えた対応策を考える必要がある。</t>
    <rPh sb="74" eb="75">
      <t>オオ</t>
    </rPh>
    <rPh sb="77" eb="79">
      <t>シタマワ</t>
    </rPh>
    <rPh sb="142" eb="144">
      <t>シタマワ</t>
    </rPh>
    <rPh sb="150" eb="152">
      <t>レイワ</t>
    </rPh>
    <rPh sb="153" eb="155">
      <t>ネンド</t>
    </rPh>
    <rPh sb="169" eb="171">
      <t>ヒカク</t>
    </rPh>
    <rPh sb="173" eb="175">
      <t>スウチ</t>
    </rPh>
    <rPh sb="176" eb="178">
      <t>コウテン</t>
    </rPh>
    <rPh sb="223" eb="228">
      <t>キギョウサイショウカン</t>
    </rPh>
    <rPh sb="229" eb="231">
      <t>ヨサン</t>
    </rPh>
    <rPh sb="231" eb="233">
      <t>ケイジョウ</t>
    </rPh>
    <rPh sb="234" eb="236">
      <t>コウキョウ</t>
    </rPh>
    <rPh sb="237" eb="239">
      <t>イカン</t>
    </rPh>
    <rPh sb="255" eb="259">
      <t>ルイジダンタイ</t>
    </rPh>
    <rPh sb="259" eb="261">
      <t>ヘイキン</t>
    </rPh>
    <rPh sb="262" eb="264">
      <t>シタマワ</t>
    </rPh>
    <rPh sb="276" eb="277">
      <t>ゲン</t>
    </rPh>
    <rPh sb="282" eb="284">
      <t>ヨウイン</t>
    </rPh>
    <rPh sb="289" eb="292">
      <t>ショリジョウ</t>
    </rPh>
    <rPh sb="293" eb="297">
      <t>シュウゼンヒヨウ</t>
    </rPh>
    <rPh sb="298" eb="301">
      <t>サクネンド</t>
    </rPh>
    <rPh sb="303" eb="304">
      <t>オオ</t>
    </rPh>
    <rPh sb="319" eb="321">
      <t>ハンスウ</t>
    </rPh>
    <rPh sb="322" eb="323">
      <t>タ</t>
    </rPh>
    <rPh sb="323" eb="325">
      <t>カイケイ</t>
    </rPh>
    <rPh sb="328" eb="330">
      <t>クリイレ</t>
    </rPh>
    <rPh sb="330" eb="331">
      <t>トウ</t>
    </rPh>
    <rPh sb="332" eb="333">
      <t>マカナ</t>
    </rPh>
    <rPh sb="337" eb="339">
      <t>ジョウキョウ</t>
    </rPh>
    <rPh sb="355" eb="357">
      <t>ヒツヨウ</t>
    </rPh>
    <rPh sb="364" eb="366">
      <t>レイワ</t>
    </rPh>
    <rPh sb="367" eb="369">
      <t>ネンド</t>
    </rPh>
    <rPh sb="370" eb="372">
      <t>ゲンショウ</t>
    </rPh>
    <rPh sb="397" eb="399">
      <t>ノウハイ</t>
    </rPh>
    <rPh sb="400" eb="401">
      <t>ナカ</t>
    </rPh>
    <rPh sb="403" eb="405">
      <t>セツゾク</t>
    </rPh>
    <rPh sb="405" eb="407">
      <t>ケンスウ</t>
    </rPh>
    <rPh sb="408" eb="411">
      <t>ヒカクテキ</t>
    </rPh>
    <rPh sb="411" eb="412">
      <t>オオ</t>
    </rPh>
    <rPh sb="413" eb="415">
      <t>クイキ</t>
    </rPh>
    <rPh sb="446" eb="451">
      <t>コウキョウゲスイドウ</t>
    </rPh>
    <rPh sb="453" eb="455">
      <t>クイキ</t>
    </rPh>
    <rPh sb="455" eb="457">
      <t>セツゾク</t>
    </rPh>
    <rPh sb="462" eb="464">
      <t>レイワ</t>
    </rPh>
    <rPh sb="465" eb="467">
      <t>ネンド</t>
    </rPh>
    <rPh sb="470" eb="471">
      <t>ノコ</t>
    </rPh>
    <rPh sb="474" eb="476">
      <t>クイキ</t>
    </rPh>
    <rPh sb="479" eb="481">
      <t>サンテイ</t>
    </rPh>
    <rPh sb="487" eb="492">
      <t>ケイヒカイシュウリツ</t>
    </rPh>
    <rPh sb="494" eb="496">
      <t>キサイ</t>
    </rPh>
    <rPh sb="502" eb="505">
      <t>ショリジョウ</t>
    </rPh>
    <rPh sb="505" eb="508">
      <t>シュウゼンヒ</t>
    </rPh>
    <rPh sb="509" eb="511">
      <t>ゾウカ</t>
    </rPh>
    <rPh sb="517" eb="519">
      <t>ネンカン</t>
    </rPh>
    <rPh sb="519" eb="523">
      <t>ユウシュウスイリョウ</t>
    </rPh>
    <rPh sb="532" eb="534">
      <t>ゲンショウ</t>
    </rPh>
    <rPh sb="540" eb="542">
      <t>スウチ</t>
    </rPh>
    <rPh sb="542" eb="544">
      <t>ジョウショウ</t>
    </rPh>
    <rPh sb="545" eb="547">
      <t>エイキョウ</t>
    </rPh>
    <rPh sb="592" eb="594">
      <t>シセツ</t>
    </rPh>
    <rPh sb="594" eb="596">
      <t>リヨウ</t>
    </rPh>
    <rPh sb="596" eb="597">
      <t>リツ</t>
    </rPh>
    <rPh sb="602" eb="603">
      <t>キ</t>
    </rPh>
    <rPh sb="608" eb="614">
      <t>ルイジダンタイヘイキン</t>
    </rPh>
    <rPh sb="614" eb="615">
      <t>オヨ</t>
    </rPh>
    <rPh sb="616" eb="620">
      <t>ゼンコクヘイキン</t>
    </rPh>
    <rPh sb="621" eb="623">
      <t>シタマワ</t>
    </rPh>
    <rPh sb="627" eb="629">
      <t>ジョウキョウ</t>
    </rPh>
    <rPh sb="632" eb="635">
      <t>スイセンカ</t>
    </rPh>
    <rPh sb="635" eb="636">
      <t>リツ</t>
    </rPh>
    <rPh sb="637" eb="638">
      <t>ヒク</t>
    </rPh>
    <rPh sb="642" eb="644">
      <t>エイキョウ</t>
    </rPh>
    <rPh sb="656" eb="658">
      <t>スウチ</t>
    </rPh>
    <rPh sb="662" eb="664">
      <t>ビゲン</t>
    </rPh>
    <rPh sb="672" eb="674">
      <t>ゼンコク</t>
    </rPh>
    <rPh sb="675" eb="677">
      <t>ルイジ</t>
    </rPh>
    <rPh sb="677" eb="679">
      <t>ダンタイ</t>
    </rPh>
    <rPh sb="683" eb="685">
      <t>ヒカク</t>
    </rPh>
    <rPh sb="688" eb="690">
      <t>シタマワ</t>
    </rPh>
    <rPh sb="694" eb="696">
      <t>ジョウキョウ</t>
    </rPh>
    <rPh sb="717" eb="719">
      <t>ジンコウ</t>
    </rPh>
    <rPh sb="719" eb="721">
      <t>ゲンショウ</t>
    </rPh>
    <rPh sb="740" eb="742">
      <t>ケイエイ</t>
    </rPh>
    <phoneticPr fontId="4"/>
  </si>
  <si>
    <t>現状として一般会計からの繰入の依存度が高く、また、農業集落排水地区全体として、将来的な普及人口の増加は期待できないと考えられる。公共下水道と比べても経営状況はより厳しくなると予想され、持続可能な経営を行うべく、既存施設も含めたダウンサイジングや、適正な使用料単価の改定等を含めた経営改善に努める。
なお、最新の経営戦略は令和4年度末に作成したものであり、それに基づき、令和5年度より適正な使用料の見直しのため経営審議会を開催、令和7年度には答申を行った。これに基づき、令和8年度中に使用料改定を目指す予定である。</t>
    <rPh sb="0" eb="2">
      <t>ゲンジョウ</t>
    </rPh>
    <rPh sb="5" eb="7">
      <t>イッパン</t>
    </rPh>
    <rPh sb="7" eb="9">
      <t>カイケイ</t>
    </rPh>
    <rPh sb="12" eb="14">
      <t>クリイレ</t>
    </rPh>
    <rPh sb="15" eb="18">
      <t>イゾンド</t>
    </rPh>
    <rPh sb="19" eb="20">
      <t>タカ</t>
    </rPh>
    <rPh sb="25" eb="27">
      <t>ノウギョウ</t>
    </rPh>
    <rPh sb="27" eb="29">
      <t>シュウラク</t>
    </rPh>
    <rPh sb="29" eb="31">
      <t>ハイスイ</t>
    </rPh>
    <rPh sb="31" eb="33">
      <t>チク</t>
    </rPh>
    <rPh sb="33" eb="35">
      <t>ゼンタイ</t>
    </rPh>
    <rPh sb="39" eb="42">
      <t>ショウライテキ</t>
    </rPh>
    <rPh sb="43" eb="45">
      <t>フキュウ</t>
    </rPh>
    <rPh sb="45" eb="47">
      <t>ジンコウ</t>
    </rPh>
    <rPh sb="48" eb="50">
      <t>ゾウカ</t>
    </rPh>
    <rPh sb="51" eb="53">
      <t>キタイ</t>
    </rPh>
    <rPh sb="58" eb="59">
      <t>カンガ</t>
    </rPh>
    <rPh sb="64" eb="66">
      <t>コウキョウ</t>
    </rPh>
    <rPh sb="66" eb="69">
      <t>ゲスイドウ</t>
    </rPh>
    <rPh sb="70" eb="71">
      <t>クラ</t>
    </rPh>
    <rPh sb="74" eb="76">
      <t>ケイエイ</t>
    </rPh>
    <rPh sb="76" eb="78">
      <t>ジョウキョウ</t>
    </rPh>
    <rPh sb="81" eb="82">
      <t>キビ</t>
    </rPh>
    <rPh sb="87" eb="89">
      <t>ヨソウ</t>
    </rPh>
    <rPh sb="92" eb="94">
      <t>ジゾク</t>
    </rPh>
    <rPh sb="94" eb="96">
      <t>カノウ</t>
    </rPh>
    <rPh sb="97" eb="99">
      <t>ケイエイ</t>
    </rPh>
    <rPh sb="100" eb="101">
      <t>オコナ</t>
    </rPh>
    <rPh sb="105" eb="109">
      <t>キゾンシセツ</t>
    </rPh>
    <rPh sb="110" eb="111">
      <t>フク</t>
    </rPh>
    <rPh sb="123" eb="125">
      <t>テキセイ</t>
    </rPh>
    <rPh sb="126" eb="129">
      <t>シヨウリョウ</t>
    </rPh>
    <rPh sb="129" eb="131">
      <t>タンカ</t>
    </rPh>
    <rPh sb="132" eb="134">
      <t>カイテイ</t>
    </rPh>
    <rPh sb="134" eb="135">
      <t>トウ</t>
    </rPh>
    <rPh sb="136" eb="137">
      <t>フク</t>
    </rPh>
    <rPh sb="139" eb="141">
      <t>ケイエイ</t>
    </rPh>
    <rPh sb="141" eb="143">
      <t>カイゼン</t>
    </rPh>
    <rPh sb="144" eb="14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</si>
</sst>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DE-485B-B9CF-F3B7CA4E724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FEDE-485B-B9CF-F3B7CA4E724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40.9</c:v>
                </c:pt>
                <c:pt idx="1">
                  <c:v>44.15</c:v>
                </c:pt>
                <c:pt idx="2">
                  <c:v>42.9</c:v>
                </c:pt>
                <c:pt idx="3">
                  <c:v>42.12</c:v>
                </c:pt>
                <c:pt idx="4">
                  <c:v>42.43</c:v>
                </c:pt>
              </c:numCache>
            </c:numRef>
          </c:val>
          <c:extLst>
            <c:ext xmlns:c16="http://schemas.microsoft.com/office/drawing/2014/chart" uri="{C3380CC4-5D6E-409C-BE32-E72D297353CC}">
              <c16:uniqueId val="{00000000-1759-41D3-9714-72C65537067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1759-41D3-9714-72C65537067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73.73</c:v>
                </c:pt>
                <c:pt idx="1">
                  <c:v>77.209999999999994</c:v>
                </c:pt>
                <c:pt idx="2">
                  <c:v>77.8</c:v>
                </c:pt>
                <c:pt idx="3">
                  <c:v>80.010000000000005</c:v>
                </c:pt>
                <c:pt idx="4">
                  <c:v>78.959999999999994</c:v>
                </c:pt>
              </c:numCache>
            </c:numRef>
          </c:val>
          <c:extLst>
            <c:ext xmlns:c16="http://schemas.microsoft.com/office/drawing/2014/chart" uri="{C3380CC4-5D6E-409C-BE32-E72D297353CC}">
              <c16:uniqueId val="{00000000-AD70-41A3-A2F4-B9942F39D9F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AD70-41A3-A2F4-B9942F39D9F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139.29</c:v>
                </c:pt>
                <c:pt idx="1">
                  <c:v>142.49</c:v>
                </c:pt>
                <c:pt idx="2">
                  <c:v>135.77000000000001</c:v>
                </c:pt>
                <c:pt idx="3">
                  <c:v>136.32</c:v>
                </c:pt>
                <c:pt idx="4">
                  <c:v>133.71</c:v>
                </c:pt>
              </c:numCache>
            </c:numRef>
          </c:val>
          <c:extLst>
            <c:ext xmlns:c16="http://schemas.microsoft.com/office/drawing/2014/chart" uri="{C3380CC4-5D6E-409C-BE32-E72D297353CC}">
              <c16:uniqueId val="{00000000-03FE-4ED5-897F-F4248E8E526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03FE-4ED5-897F-F4248E8E526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c:v>
                </c:pt>
                <c:pt idx="1">
                  <c:v>7.74</c:v>
                </c:pt>
                <c:pt idx="2">
                  <c:v>10.91</c:v>
                </c:pt>
                <c:pt idx="3">
                  <c:v>13.97</c:v>
                </c:pt>
                <c:pt idx="4">
                  <c:v>17.02</c:v>
                </c:pt>
              </c:numCache>
            </c:numRef>
          </c:val>
          <c:extLst>
            <c:ext xmlns:c16="http://schemas.microsoft.com/office/drawing/2014/chart" uri="{C3380CC4-5D6E-409C-BE32-E72D297353CC}">
              <c16:uniqueId val="{00000000-4BF2-4901-9A08-1B4C949119B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4BF2-4901-9A08-1B4C949119B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AE-4F85-ABB4-1159F1110FB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C8AE-4F85-ABB4-1159F1110FB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F6-4712-B218-4D9F42CAF1B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38F6-4712-B218-4D9F42CAF1B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24.27</c:v>
                </c:pt>
                <c:pt idx="1">
                  <c:v>69.34</c:v>
                </c:pt>
                <c:pt idx="2">
                  <c:v>72.180000000000007</c:v>
                </c:pt>
                <c:pt idx="3">
                  <c:v>74.37</c:v>
                </c:pt>
                <c:pt idx="4">
                  <c:v>73.83</c:v>
                </c:pt>
              </c:numCache>
            </c:numRef>
          </c:val>
          <c:extLst>
            <c:ext xmlns:c16="http://schemas.microsoft.com/office/drawing/2014/chart" uri="{C3380CC4-5D6E-409C-BE32-E72D297353CC}">
              <c16:uniqueId val="{00000000-8667-45D4-A3BA-3385DD02F08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8667-45D4-A3BA-3385DD02F08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79-4266-910A-0C451395D98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A279-4266-910A-0C451395D98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77.3</c:v>
                </c:pt>
                <c:pt idx="1">
                  <c:v>47.42</c:v>
                </c:pt>
                <c:pt idx="2">
                  <c:v>59.19</c:v>
                </c:pt>
                <c:pt idx="3">
                  <c:v>54.45</c:v>
                </c:pt>
                <c:pt idx="4">
                  <c:v>45.4</c:v>
                </c:pt>
              </c:numCache>
            </c:numRef>
          </c:val>
          <c:extLst>
            <c:ext xmlns:c16="http://schemas.microsoft.com/office/drawing/2014/chart" uri="{C3380CC4-5D6E-409C-BE32-E72D297353CC}">
              <c16:uniqueId val="{00000000-92C7-4305-85ED-85D2ADBFA23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92C7-4305-85ED-85D2ADBFA23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175.89</c:v>
                </c:pt>
                <c:pt idx="1">
                  <c:v>288.33999999999997</c:v>
                </c:pt>
                <c:pt idx="2">
                  <c:v>231.99</c:v>
                </c:pt>
                <c:pt idx="3">
                  <c:v>252.66</c:v>
                </c:pt>
                <c:pt idx="4">
                  <c:v>304.62</c:v>
                </c:pt>
              </c:numCache>
            </c:numRef>
          </c:val>
          <c:extLst>
            <c:ext xmlns:c16="http://schemas.microsoft.com/office/drawing/2014/chart" uri="{C3380CC4-5D6E-409C-BE32-E72D297353CC}">
              <c16:uniqueId val="{00000000-A12B-450F-B4D1-FCF26D2B5EE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A12B-450F-B4D1-FCF26D2B5EE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45"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西郷村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20616</v>
      </c>
      <c r="AM8" s="54"/>
      <c r="AN8" s="54"/>
      <c r="AO8" s="54"/>
      <c r="AP8" s="54"/>
      <c r="AQ8" s="54"/>
      <c r="AR8" s="54"/>
      <c r="AS8" s="54"/>
      <c r="AT8" s="53">
        <f>データ!T6</f>
        <v>192.06</v>
      </c>
      <c r="AU8" s="53"/>
      <c r="AV8" s="53"/>
      <c r="AW8" s="53"/>
      <c r="AX8" s="53"/>
      <c r="AY8" s="53"/>
      <c r="AZ8" s="53"/>
      <c r="BA8" s="53"/>
      <c r="BB8" s="53">
        <f>データ!U6</f>
        <v>107.34</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78.62</v>
      </c>
      <c r="J10" s="53"/>
      <c r="K10" s="53"/>
      <c r="L10" s="53"/>
      <c r="M10" s="53"/>
      <c r="N10" s="53"/>
      <c r="O10" s="53"/>
      <c r="P10" s="53">
        <f>データ!P6</f>
        <v>6.55</v>
      </c>
      <c r="Q10" s="53"/>
      <c r="R10" s="53"/>
      <c r="S10" s="53"/>
      <c r="T10" s="53"/>
      <c r="U10" s="53"/>
      <c r="V10" s="53"/>
      <c r="W10" s="53">
        <f>データ!Q6</f>
        <v>89.01</v>
      </c>
      <c r="X10" s="53"/>
      <c r="Y10" s="53"/>
      <c r="Z10" s="53"/>
      <c r="AA10" s="53"/>
      <c r="AB10" s="53"/>
      <c r="AC10" s="53"/>
      <c r="AD10" s="54">
        <f>データ!R6</f>
        <v>2750</v>
      </c>
      <c r="AE10" s="54"/>
      <c r="AF10" s="54"/>
      <c r="AG10" s="54"/>
      <c r="AH10" s="54"/>
      <c r="AI10" s="54"/>
      <c r="AJ10" s="54"/>
      <c r="AK10" s="2"/>
      <c r="AL10" s="54">
        <f>データ!V6</f>
        <v>1345</v>
      </c>
      <c r="AM10" s="54"/>
      <c r="AN10" s="54"/>
      <c r="AO10" s="54"/>
      <c r="AP10" s="54"/>
      <c r="AQ10" s="54"/>
      <c r="AR10" s="54"/>
      <c r="AS10" s="54"/>
      <c r="AT10" s="53">
        <f>データ!W6</f>
        <v>2.82</v>
      </c>
      <c r="AU10" s="53"/>
      <c r="AV10" s="53"/>
      <c r="AW10" s="53"/>
      <c r="AX10" s="53"/>
      <c r="AY10" s="53"/>
      <c r="AZ10" s="53"/>
      <c r="BA10" s="53"/>
      <c r="BB10" s="53">
        <f>データ!X6</f>
        <v>476.95</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sIhwRhYX9uNBaOh9psLWwtSQeonI+5/xDRW24ORBCx+MmHLRkgzaTPaMpGMu/vB+ZJGFryx7/D5YUMbsSHjuEg==" saltValue="jvFEfbX2r02NuCJ9fT+9v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74616</v>
      </c>
      <c r="D6" s="19">
        <f t="shared" si="3"/>
        <v>46</v>
      </c>
      <c r="E6" s="19">
        <f t="shared" si="3"/>
        <v>17</v>
      </c>
      <c r="F6" s="19">
        <f t="shared" si="3"/>
        <v>5</v>
      </c>
      <c r="G6" s="19">
        <f t="shared" si="3"/>
        <v>0</v>
      </c>
      <c r="H6" s="19" t="str">
        <f t="shared" si="3"/>
        <v>福島県　西郷村</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78.62</v>
      </c>
      <c r="P6" s="20">
        <f t="shared" si="3"/>
        <v>6.55</v>
      </c>
      <c r="Q6" s="20">
        <f t="shared" si="3"/>
        <v>89.01</v>
      </c>
      <c r="R6" s="20">
        <f t="shared" si="3"/>
        <v>2750</v>
      </c>
      <c r="S6" s="20">
        <f t="shared" si="3"/>
        <v>20616</v>
      </c>
      <c r="T6" s="20">
        <f t="shared" si="3"/>
        <v>192.06</v>
      </c>
      <c r="U6" s="20">
        <f t="shared" si="3"/>
        <v>107.34</v>
      </c>
      <c r="V6" s="20">
        <f t="shared" si="3"/>
        <v>1345</v>
      </c>
      <c r="W6" s="20">
        <f t="shared" si="3"/>
        <v>2.82</v>
      </c>
      <c r="X6" s="20">
        <f t="shared" si="3"/>
        <v>476.95</v>
      </c>
      <c r="Y6" s="21">
        <f>IF(Y7="",NA(),Y7)</f>
        <v>139.29</v>
      </c>
      <c r="Z6" s="21">
        <f t="shared" ref="Z6:AH6" si="4">IF(Z7="",NA(),Z7)</f>
        <v>142.49</v>
      </c>
      <c r="AA6" s="21">
        <f t="shared" si="4"/>
        <v>135.77000000000001</v>
      </c>
      <c r="AB6" s="21">
        <f t="shared" si="4"/>
        <v>136.32</v>
      </c>
      <c r="AC6" s="21">
        <f t="shared" si="4"/>
        <v>133.71</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24.27</v>
      </c>
      <c r="AV6" s="21">
        <f t="shared" ref="AV6:BD6" si="6">IF(AV7="",NA(),AV7)</f>
        <v>69.34</v>
      </c>
      <c r="AW6" s="21">
        <f t="shared" si="6"/>
        <v>72.180000000000007</v>
      </c>
      <c r="AX6" s="21">
        <f t="shared" si="6"/>
        <v>74.37</v>
      </c>
      <c r="AY6" s="21">
        <f t="shared" si="6"/>
        <v>73.83</v>
      </c>
      <c r="AZ6" s="21">
        <f t="shared" si="6"/>
        <v>29.13</v>
      </c>
      <c r="BA6" s="21">
        <f t="shared" si="6"/>
        <v>35.69</v>
      </c>
      <c r="BB6" s="21">
        <f t="shared" si="6"/>
        <v>38.4</v>
      </c>
      <c r="BC6" s="21">
        <f t="shared" si="6"/>
        <v>44.04</v>
      </c>
      <c r="BD6" s="21">
        <f t="shared" si="6"/>
        <v>58.25</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839.21</v>
      </c>
      <c r="BO6" s="21">
        <f t="shared" si="7"/>
        <v>791.46</v>
      </c>
      <c r="BP6" s="20" t="str">
        <f>IF(BP7="","",IF(BP7="-","【-】","【"&amp;SUBSTITUTE(TEXT(BP7,"#,##0.00"),"-","△")&amp;"】"))</f>
        <v>【798.10】</v>
      </c>
      <c r="BQ6" s="21">
        <f>IF(BQ7="",NA(),BQ7)</f>
        <v>77.3</v>
      </c>
      <c r="BR6" s="21">
        <f t="shared" ref="BR6:BZ6" si="8">IF(BR7="",NA(),BR7)</f>
        <v>47.42</v>
      </c>
      <c r="BS6" s="21">
        <f t="shared" si="8"/>
        <v>59.19</v>
      </c>
      <c r="BT6" s="21">
        <f t="shared" si="8"/>
        <v>54.45</v>
      </c>
      <c r="BU6" s="21">
        <f t="shared" si="8"/>
        <v>45.4</v>
      </c>
      <c r="BV6" s="21">
        <f t="shared" si="8"/>
        <v>57.08</v>
      </c>
      <c r="BW6" s="21">
        <f t="shared" si="8"/>
        <v>56.26</v>
      </c>
      <c r="BX6" s="21">
        <f t="shared" si="8"/>
        <v>52.94</v>
      </c>
      <c r="BY6" s="21">
        <f t="shared" si="8"/>
        <v>52.05</v>
      </c>
      <c r="BZ6" s="21">
        <f t="shared" si="8"/>
        <v>47.96</v>
      </c>
      <c r="CA6" s="20" t="str">
        <f>IF(CA7="","",IF(CA7="-","【-】","【"&amp;SUBSTITUTE(TEXT(CA7,"#,##0.00"),"-","△")&amp;"】"))</f>
        <v>【54.51】</v>
      </c>
      <c r="CB6" s="21">
        <f>IF(CB7="",NA(),CB7)</f>
        <v>175.89</v>
      </c>
      <c r="CC6" s="21">
        <f t="shared" ref="CC6:CK6" si="9">IF(CC7="",NA(),CC7)</f>
        <v>288.33999999999997</v>
      </c>
      <c r="CD6" s="21">
        <f t="shared" si="9"/>
        <v>231.99</v>
      </c>
      <c r="CE6" s="21">
        <f t="shared" si="9"/>
        <v>252.66</v>
      </c>
      <c r="CF6" s="21">
        <f t="shared" si="9"/>
        <v>304.62</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40.9</v>
      </c>
      <c r="CN6" s="21">
        <f t="shared" ref="CN6:CV6" si="10">IF(CN7="",NA(),CN7)</f>
        <v>44.15</v>
      </c>
      <c r="CO6" s="21">
        <f t="shared" si="10"/>
        <v>42.9</v>
      </c>
      <c r="CP6" s="21">
        <f t="shared" si="10"/>
        <v>42.12</v>
      </c>
      <c r="CQ6" s="21">
        <f t="shared" si="10"/>
        <v>42.43</v>
      </c>
      <c r="CR6" s="21">
        <f t="shared" si="10"/>
        <v>54.83</v>
      </c>
      <c r="CS6" s="21">
        <f t="shared" si="10"/>
        <v>66.53</v>
      </c>
      <c r="CT6" s="21">
        <f t="shared" si="10"/>
        <v>52.35</v>
      </c>
      <c r="CU6" s="21">
        <f t="shared" si="10"/>
        <v>46.25</v>
      </c>
      <c r="CV6" s="21">
        <f t="shared" si="10"/>
        <v>45.32</v>
      </c>
      <c r="CW6" s="20" t="str">
        <f>IF(CW7="","",IF(CW7="-","【-】","【"&amp;SUBSTITUTE(TEXT(CW7,"#,##0.00"),"-","△")&amp;"】"))</f>
        <v>【49.92】</v>
      </c>
      <c r="CX6" s="21">
        <f>IF(CX7="",NA(),CX7)</f>
        <v>73.73</v>
      </c>
      <c r="CY6" s="21">
        <f t="shared" ref="CY6:DG6" si="11">IF(CY7="",NA(),CY7)</f>
        <v>77.209999999999994</v>
      </c>
      <c r="CZ6" s="21">
        <f t="shared" si="11"/>
        <v>77.8</v>
      </c>
      <c r="DA6" s="21">
        <f t="shared" si="11"/>
        <v>80.010000000000005</v>
      </c>
      <c r="DB6" s="21">
        <f t="shared" si="11"/>
        <v>78.959999999999994</v>
      </c>
      <c r="DC6" s="21">
        <f t="shared" si="11"/>
        <v>84.7</v>
      </c>
      <c r="DD6" s="21">
        <f t="shared" si="11"/>
        <v>84.67</v>
      </c>
      <c r="DE6" s="21">
        <f t="shared" si="11"/>
        <v>84.39</v>
      </c>
      <c r="DF6" s="21">
        <f t="shared" si="11"/>
        <v>83.96</v>
      </c>
      <c r="DG6" s="21">
        <f t="shared" si="11"/>
        <v>83.54</v>
      </c>
      <c r="DH6" s="20" t="str">
        <f>IF(DH7="","",IF(DH7="-","【-】","【"&amp;SUBSTITUTE(TEXT(DH7,"#,##0.00"),"-","△")&amp;"】"))</f>
        <v>【87.80】</v>
      </c>
      <c r="DI6" s="21">
        <f>IF(DI7="",NA(),DI7)</f>
        <v>3.7</v>
      </c>
      <c r="DJ6" s="21">
        <f t="shared" ref="DJ6:DR6" si="12">IF(DJ7="",NA(),DJ7)</f>
        <v>7.74</v>
      </c>
      <c r="DK6" s="21">
        <f t="shared" si="12"/>
        <v>10.91</v>
      </c>
      <c r="DL6" s="21">
        <f t="shared" si="12"/>
        <v>13.97</v>
      </c>
      <c r="DM6" s="21">
        <f t="shared" si="12"/>
        <v>17.02</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74616</v>
      </c>
      <c r="D7" s="23">
        <v>46</v>
      </c>
      <c r="E7" s="23">
        <v>17</v>
      </c>
      <c r="F7" s="23">
        <v>5</v>
      </c>
      <c r="G7" s="23">
        <v>0</v>
      </c>
      <c r="H7" s="23" t="s">
        <v>96</v>
      </c>
      <c r="I7" s="23" t="s">
        <v>97</v>
      </c>
      <c r="J7" s="23" t="s">
        <v>98</v>
      </c>
      <c r="K7" s="23" t="s">
        <v>99</v>
      </c>
      <c r="L7" s="23" t="s">
        <v>100</v>
      </c>
      <c r="M7" s="23" t="s">
        <v>101</v>
      </c>
      <c r="N7" s="24" t="s">
        <v>102</v>
      </c>
      <c r="O7" s="24">
        <v>78.62</v>
      </c>
      <c r="P7" s="24">
        <v>6.55</v>
      </c>
      <c r="Q7" s="24">
        <v>89.01</v>
      </c>
      <c r="R7" s="24">
        <v>2750</v>
      </c>
      <c r="S7" s="24">
        <v>20616</v>
      </c>
      <c r="T7" s="24">
        <v>192.06</v>
      </c>
      <c r="U7" s="24">
        <v>107.34</v>
      </c>
      <c r="V7" s="24">
        <v>1345</v>
      </c>
      <c r="W7" s="24">
        <v>2.82</v>
      </c>
      <c r="X7" s="24">
        <v>476.95</v>
      </c>
      <c r="Y7" s="24">
        <v>139.29</v>
      </c>
      <c r="Z7" s="24">
        <v>142.49</v>
      </c>
      <c r="AA7" s="24">
        <v>135.77000000000001</v>
      </c>
      <c r="AB7" s="24">
        <v>136.32</v>
      </c>
      <c r="AC7" s="24">
        <v>133.71</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24.27</v>
      </c>
      <c r="AV7" s="24">
        <v>69.34</v>
      </c>
      <c r="AW7" s="24">
        <v>72.180000000000007</v>
      </c>
      <c r="AX7" s="24">
        <v>74.37</v>
      </c>
      <c r="AY7" s="24">
        <v>73.83</v>
      </c>
      <c r="AZ7" s="24">
        <v>29.13</v>
      </c>
      <c r="BA7" s="24">
        <v>35.69</v>
      </c>
      <c r="BB7" s="24">
        <v>38.4</v>
      </c>
      <c r="BC7" s="24">
        <v>44.04</v>
      </c>
      <c r="BD7" s="24">
        <v>58.25</v>
      </c>
      <c r="BE7" s="24">
        <v>47.19</v>
      </c>
      <c r="BF7" s="24">
        <v>0</v>
      </c>
      <c r="BG7" s="24">
        <v>0</v>
      </c>
      <c r="BH7" s="24">
        <v>0</v>
      </c>
      <c r="BI7" s="24">
        <v>0</v>
      </c>
      <c r="BJ7" s="24">
        <v>0</v>
      </c>
      <c r="BK7" s="24">
        <v>867.83</v>
      </c>
      <c r="BL7" s="24">
        <v>791.76</v>
      </c>
      <c r="BM7" s="24">
        <v>900.82</v>
      </c>
      <c r="BN7" s="24">
        <v>839.21</v>
      </c>
      <c r="BO7" s="24">
        <v>791.46</v>
      </c>
      <c r="BP7" s="24">
        <v>798.1</v>
      </c>
      <c r="BQ7" s="24">
        <v>77.3</v>
      </c>
      <c r="BR7" s="24">
        <v>47.42</v>
      </c>
      <c r="BS7" s="24">
        <v>59.19</v>
      </c>
      <c r="BT7" s="24">
        <v>54.45</v>
      </c>
      <c r="BU7" s="24">
        <v>45.4</v>
      </c>
      <c r="BV7" s="24">
        <v>57.08</v>
      </c>
      <c r="BW7" s="24">
        <v>56.26</v>
      </c>
      <c r="BX7" s="24">
        <v>52.94</v>
      </c>
      <c r="BY7" s="24">
        <v>52.05</v>
      </c>
      <c r="BZ7" s="24">
        <v>47.96</v>
      </c>
      <c r="CA7" s="24">
        <v>54.51</v>
      </c>
      <c r="CB7" s="24">
        <v>175.89</v>
      </c>
      <c r="CC7" s="24">
        <v>288.33999999999997</v>
      </c>
      <c r="CD7" s="24">
        <v>231.99</v>
      </c>
      <c r="CE7" s="24">
        <v>252.66</v>
      </c>
      <c r="CF7" s="24">
        <v>304.62</v>
      </c>
      <c r="CG7" s="24">
        <v>274.99</v>
      </c>
      <c r="CH7" s="24">
        <v>282.08999999999997</v>
      </c>
      <c r="CI7" s="24">
        <v>303.27999999999997</v>
      </c>
      <c r="CJ7" s="24">
        <v>301.86</v>
      </c>
      <c r="CK7" s="24">
        <v>325.85000000000002</v>
      </c>
      <c r="CL7" s="24">
        <v>286.33</v>
      </c>
      <c r="CM7" s="24">
        <v>40.9</v>
      </c>
      <c r="CN7" s="24">
        <v>44.15</v>
      </c>
      <c r="CO7" s="24">
        <v>42.9</v>
      </c>
      <c r="CP7" s="24">
        <v>42.12</v>
      </c>
      <c r="CQ7" s="24">
        <v>42.43</v>
      </c>
      <c r="CR7" s="24">
        <v>54.83</v>
      </c>
      <c r="CS7" s="24">
        <v>66.53</v>
      </c>
      <c r="CT7" s="24">
        <v>52.35</v>
      </c>
      <c r="CU7" s="24">
        <v>46.25</v>
      </c>
      <c r="CV7" s="24">
        <v>45.32</v>
      </c>
      <c r="CW7" s="24">
        <v>49.92</v>
      </c>
      <c r="CX7" s="24">
        <v>73.73</v>
      </c>
      <c r="CY7" s="24">
        <v>77.209999999999994</v>
      </c>
      <c r="CZ7" s="24">
        <v>77.8</v>
      </c>
      <c r="DA7" s="24">
        <v>80.010000000000005</v>
      </c>
      <c r="DB7" s="24">
        <v>78.959999999999994</v>
      </c>
      <c r="DC7" s="24">
        <v>84.7</v>
      </c>
      <c r="DD7" s="24">
        <v>84.67</v>
      </c>
      <c r="DE7" s="24">
        <v>84.39</v>
      </c>
      <c r="DF7" s="24">
        <v>83.96</v>
      </c>
      <c r="DG7" s="24">
        <v>83.54</v>
      </c>
      <c r="DH7" s="24">
        <v>87.8</v>
      </c>
      <c r="DI7" s="24">
        <v>3.7</v>
      </c>
      <c r="DJ7" s="24">
        <v>7.74</v>
      </c>
      <c r="DK7" s="24">
        <v>10.91</v>
      </c>
      <c r="DL7" s="24">
        <v>13.97</v>
      </c>
      <c r="DM7" s="24">
        <v>17.02</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和知 眞子</cp:lastModifiedBy>
  <dcterms:created xsi:type="dcterms:W3CDTF">2025-12-23T06:17:23Z</dcterms:created>
  <dcterms:modified xsi:type="dcterms:W3CDTF">2026-01-16T06:28:05Z</dcterms:modified>
  <cp:category/>
</cp:coreProperties>
</file>