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N:\上下水道課\suidou\報告・回答関係\2025\20260205〆　公営企業に係る経営比較分析表（令和６年度決算）の分析等について（依頼）\1：回答\"/>
    </mc:Choice>
  </mc:AlternateContent>
  <xr:revisionPtr revIDLastSave="0" documentId="13_ncr:1_{D3213F0E-9994-435E-8CB6-13B2C91A7E09}" xr6:coauthVersionLast="47" xr6:coauthVersionMax="47" xr10:uidLastSave="{00000000-0000-0000-0000-000000000000}"/>
  <workbookProtection workbookAlgorithmName="SHA-512" workbookHashValue="H1nvR04RDpch5FRYAt7SZFZgcw28Bz79lImOGVhzGSEw9F0M1gymIA4IHFV9jJA8GEEHQKVnvt4UvkNBSlSroA==" workbookSaltValue="SVmFGbaD8T8d+bDHQSDEKA==" workbookSpinCount="100000" lockStructure="1"/>
  <bookViews>
    <workbookView xWindow="4035" yWindow="0" windowWidth="14940" windowHeight="1558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P10" i="4"/>
  <c r="AT8" i="4"/>
  <c r="W8" i="4"/>
  <c r="P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<sst xmlns="http://schemas.openxmlformats.org/spreadsheetml/2006/main" count="236" uniqueCount="116">
  <si>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</si>
  <si>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</si>
  <si>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</si>
  <si>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</si>
  <si>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</si>
  <si>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</si>
  <si>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</si>
  <si>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</si>
  <si>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</si>
  <si>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</si>
  <si>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</si>
  <si>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</si>
  <si>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</si>
  <si>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</si>
  <si>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</si>
  <si>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</si>
  <si>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</si>
  <si>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</si>
  <si>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</si>
  <si>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</si>
  <si>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</si>
  <si>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</si>
  <si>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</si>
  <si>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</si>
  <si>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</si>
  <si>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</si>
  <si>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</si>
  <si>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</si>
  <si>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</si>
  <si>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</si>
  <si>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</si>
  <si>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</si>
  <si>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</si>
  <si>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</si>
  <si>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</si>
  <si>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</si>
  <si>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</si>
  <si>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</si>
  <si>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</si>
  <si>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</si>
  <si>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</si>
  <si>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</si>
  <si>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</si>
  <si>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</si>
  <si>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</si>
  <si>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</si>
  <si>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</si>
  <si>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</si>
  <si>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</si>
  <si>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</si>
  <si>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</si>
  <si>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</si>
  <si>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</si>
  <si>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</si>
  <si>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</si>
  <si>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</si>
  <si>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</si>
  <si>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</si>
  <si>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</si>
  <si>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</si>
  <si>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</si>
  <si>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</si>
  <si>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</si>
  <si>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</si>
  <si>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</si>
  <si>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</si>
  <si>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</si>
  <si>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</si>
  <si>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</si>
  <si>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</si>
  <si>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</si>
  <si>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</si>
  <si>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</si>
  <si>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</si>
  <si>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</si>
  <si>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</si>
  <si>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</si>
  <si>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</si>
  <si>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</si>
  <si>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</si>
  <si>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</si>
  <si>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</si>
  <si>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</si>
  <si>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</si>
  <si>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</si>
  <si>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</si>
  <si>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</si>
  <si>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</si>
  <si>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</si>
  <si>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</si>
  <si>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</si>
  <si>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</si>
  <si>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</si>
  <si>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</si>
  <si>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</si>
  <si>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</si>
  <si>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西郷村</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</si>
  <si>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</si>
  <si>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</si>
  <si>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</si>
  <si>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</si>
  <si>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</si>
  <si>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</si>
  <si>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</si>
  <si>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</si>
  <si>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</si>
  <si>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</si>
  <si>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</si>
  <si>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</si>
  <si>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</si>
  <si>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</si>
  <si>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</si>
  <si>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</si>
  <si>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現状として一般会計からの繰入に対する依存度が高い。また、今後人口が減少となる見込みであることや節水型機器のさらなる普及などにより、使用料収入の低下が予想されることや、老朽化対策を早期的に計画していく必要があることからも、経営戦略やストックマネジメント計画を随時見直し、ダウンサイジングや、長期的な事業運営に必要な使用料単価の検討等の経営改善に努める。
なお、最新の経営戦略は令和4年度末に作成したものであり、それに基づき、令和5年度より適正な使用料の見直しのため経営審議会を開催、令和7年度には答申を行った。これに基づき、令和8年度中に使用料改定を目指す予定である。</t>
    <rPh sb="0" eb="2">
      <t>ゲンジョウ</t>
    </rPh>
    <rPh sb="5" eb="7">
      <t>イッパン</t>
    </rPh>
    <rPh sb="7" eb="9">
      <t>カイケイ</t>
    </rPh>
    <rPh sb="12" eb="14">
      <t>クリイレ</t>
    </rPh>
    <rPh sb="15" eb="16">
      <t>タイ</t>
    </rPh>
    <rPh sb="18" eb="21">
      <t>イゾンド</t>
    </rPh>
    <rPh sb="22" eb="23">
      <t>タカ</t>
    </rPh>
    <rPh sb="28" eb="30">
      <t>コンゴ</t>
    </rPh>
    <rPh sb="30" eb="32">
      <t>ジンコウ</t>
    </rPh>
    <rPh sb="33" eb="35">
      <t>ゲンショウ</t>
    </rPh>
    <rPh sb="38" eb="40">
      <t>ミコ</t>
    </rPh>
    <rPh sb="47" eb="50">
      <t>セッスイガタ</t>
    </rPh>
    <rPh sb="50" eb="52">
      <t>キキ</t>
    </rPh>
    <rPh sb="57" eb="59">
      <t>フキュウ</t>
    </rPh>
    <rPh sb="65" eb="68">
      <t>シヨウリョウ</t>
    </rPh>
    <rPh sb="68" eb="70">
      <t>シュウニュウ</t>
    </rPh>
    <rPh sb="71" eb="73">
      <t>テイカ</t>
    </rPh>
    <rPh sb="74" eb="76">
      <t>ヨソウ</t>
    </rPh>
    <rPh sb="83" eb="86">
      <t>ロウキュウカ</t>
    </rPh>
    <rPh sb="86" eb="88">
      <t>タイサク</t>
    </rPh>
    <rPh sb="89" eb="91">
      <t>ソウキ</t>
    </rPh>
    <rPh sb="91" eb="92">
      <t>テキ</t>
    </rPh>
    <rPh sb="93" eb="95">
      <t>ケイカク</t>
    </rPh>
    <rPh sb="99" eb="101">
      <t>ヒツヨウ</t>
    </rPh>
    <rPh sb="110" eb="112">
      <t>ケイエイ</t>
    </rPh>
    <rPh sb="112" eb="114">
      <t>センリャク</t>
    </rPh>
    <rPh sb="125" eb="127">
      <t>ケイカク</t>
    </rPh>
    <rPh sb="128" eb="130">
      <t>ズイジ</t>
    </rPh>
    <rPh sb="130" eb="132">
      <t>ミナオ</t>
    </rPh>
    <rPh sb="144" eb="147">
      <t>チョウキテキ</t>
    </rPh>
    <rPh sb="148" eb="150">
      <t>ジギョウ</t>
    </rPh>
    <rPh sb="150" eb="152">
      <t>ウンエイ</t>
    </rPh>
    <rPh sb="153" eb="155">
      <t>ヒツヨウ</t>
    </rPh>
    <rPh sb="156" eb="159">
      <t>シヨウリョウ</t>
    </rPh>
    <rPh sb="159" eb="161">
      <t>タンカ</t>
    </rPh>
    <rPh sb="162" eb="164">
      <t>ケントウ</t>
    </rPh>
    <rPh sb="164" eb="165">
      <t>トウ</t>
    </rPh>
    <rPh sb="171" eb="172">
      <t>ツト</t>
    </rPh>
    <rPh sb="179" eb="181">
      <t>サイシン</t>
    </rPh>
    <rPh sb="182" eb="186">
      <t>ケイエイセンリャク</t>
    </rPh>
    <rPh sb="187" eb="189">
      <t>レイワ</t>
    </rPh>
    <rPh sb="190" eb="193">
      <t>ネンドマツ</t>
    </rPh>
    <rPh sb="194" eb="196">
      <t>サクセイ</t>
    </rPh>
    <rPh sb="207" eb="208">
      <t>モト</t>
    </rPh>
    <rPh sb="211" eb="213">
      <t>レイワ</t>
    </rPh>
    <rPh sb="214" eb="216">
      <t>ネンド</t>
    </rPh>
    <rPh sb="218" eb="220">
      <t>テキセイ</t>
    </rPh>
    <rPh sb="221" eb="224">
      <t>シヨウリョウ</t>
    </rPh>
    <rPh sb="225" eb="227">
      <t>ミナオ</t>
    </rPh>
    <rPh sb="231" eb="236">
      <t>ケイエイシンギカイ</t>
    </rPh>
    <rPh sb="237" eb="239">
      <t>カイサイ</t>
    </rPh>
    <rPh sb="240" eb="242">
      <t>レイワ</t>
    </rPh>
    <rPh sb="243" eb="245">
      <t>ネンド</t>
    </rPh>
    <rPh sb="247" eb="249">
      <t>トウシン</t>
    </rPh>
    <rPh sb="250" eb="251">
      <t>オコナ</t>
    </rPh>
    <rPh sb="257" eb="258">
      <t>モト</t>
    </rPh>
    <rPh sb="268" eb="271">
      <t>シヨウリョウ</t>
    </rPh>
    <rPh sb="271" eb="273">
      <t>カイテイ</t>
    </rPh>
    <rPh sb="274" eb="276">
      <t>メザ</t>
    </rPh>
    <rPh sb="277" eb="279">
      <t>ヨテイ</t>
    </rPh>
    <phoneticPr fontId="4"/>
  </si>
  <si>
    <t>①経常収支比率：100％以上であり、単年度収支は黒字を確保しているが、長期前受金戻入額や一般会計からの繰入の影響が大きい。（⑤経費回収率が100％を切っている要因の一つでもある。）
③流動比率：100％を大きく下回り、類似団体及び全国の平均と比較しても低水準だが、企業債償還をその年度毎に他会計からの繰入で賄う割合が多いことが主な要因である。
④企業債残高対事業規模比率：全国平均・類似団体平均値と比較してどちらも下回っている。今後大規模な下水道布設工事を行う見込みはないため、更新事業が開始されるまでは低率で推移していく予定である。
⑤経費回収率：類似団体を上回ってはいるが、100％を切っており、適正な使用料収入の確保が必要となっている。
⑥汚水処理原価：全国平均よりは高いものの、類似団体と比較すると低い水準であり、昨年度以前と比較してもほぼ横ばいではあるが、今後の人口減少や様々な要因による経費高騰により原価の上昇も見込まれるため、対策が必要である。
⑧水洗化率：令和2年度と比較し令和3年度が1.31％減少したのは、令和3年4月1日より農業集落排水事業の1区域（水洗化率は公共より低い傾向にあった）を公共下水道に接続したことが主な原因である。類似団体と比較すると高い傾向にあり、令和5年度と比較しても微増となったが、100％を目指すにあたり、啓発活動だけではなく、費用対効果を考えた計画内容の見直しに努めたい。</t>
    <rPh sb="1" eb="3">
      <t>ケイジョウ</t>
    </rPh>
    <rPh sb="3" eb="5">
      <t>シュウシ</t>
    </rPh>
    <rPh sb="5" eb="7">
      <t>ヒリツ</t>
    </rPh>
    <rPh sb="12" eb="14">
      <t>イジョウ</t>
    </rPh>
    <rPh sb="18" eb="21">
      <t>タンネンド</t>
    </rPh>
    <rPh sb="21" eb="23">
      <t>シュウシ</t>
    </rPh>
    <rPh sb="24" eb="26">
      <t>クロジ</t>
    </rPh>
    <rPh sb="27" eb="29">
      <t>カクホ</t>
    </rPh>
    <rPh sb="35" eb="37">
      <t>チョウキ</t>
    </rPh>
    <rPh sb="37" eb="40">
      <t>マエウケキン</t>
    </rPh>
    <rPh sb="40" eb="42">
      <t>レイニュウ</t>
    </rPh>
    <rPh sb="42" eb="43">
      <t>ガク</t>
    </rPh>
    <rPh sb="44" eb="46">
      <t>イッパン</t>
    </rPh>
    <rPh sb="46" eb="48">
      <t>カイケイ</t>
    </rPh>
    <rPh sb="51" eb="53">
      <t>クリイレ</t>
    </rPh>
    <rPh sb="54" eb="56">
      <t>エイキョウ</t>
    </rPh>
    <rPh sb="57" eb="58">
      <t>オオ</t>
    </rPh>
    <rPh sb="63" eb="65">
      <t>ケイヒ</t>
    </rPh>
    <rPh sb="65" eb="67">
      <t>カイシュウ</t>
    </rPh>
    <rPh sb="67" eb="68">
      <t>リツ</t>
    </rPh>
    <rPh sb="74" eb="75">
      <t>キ</t>
    </rPh>
    <rPh sb="79" eb="81">
      <t>ヨウイン</t>
    </rPh>
    <rPh sb="82" eb="83">
      <t>ヒト</t>
    </rPh>
    <rPh sb="102" eb="103">
      <t>オオ</t>
    </rPh>
    <rPh sb="105" eb="107">
      <t>シタマワ</t>
    </rPh>
    <rPh sb="121" eb="123">
      <t>ヒカク</t>
    </rPh>
    <rPh sb="126" eb="129">
      <t>テイスイジュン</t>
    </rPh>
    <rPh sb="144" eb="145">
      <t>タ</t>
    </rPh>
    <rPh sb="145" eb="147">
      <t>カイケイ</t>
    </rPh>
    <rPh sb="150" eb="152">
      <t>クリイレ</t>
    </rPh>
    <rPh sb="163" eb="164">
      <t>オモ</t>
    </rPh>
    <rPh sb="165" eb="167">
      <t>ヨウイン</t>
    </rPh>
    <rPh sb="191" eb="195">
      <t>ルイジダンタイ</t>
    </rPh>
    <rPh sb="195" eb="197">
      <t>ヘイキン</t>
    </rPh>
    <rPh sb="197" eb="198">
      <t>チ</t>
    </rPh>
    <rPh sb="199" eb="201">
      <t>ヒカク</t>
    </rPh>
    <rPh sb="207" eb="209">
      <t>シタマワ</t>
    </rPh>
    <rPh sb="239" eb="241">
      <t>コウシン</t>
    </rPh>
    <rPh sb="241" eb="243">
      <t>ジギョウ</t>
    </rPh>
    <rPh sb="244" eb="246">
      <t>カイシ</t>
    </rPh>
    <rPh sb="252" eb="254">
      <t>テイリツ</t>
    </rPh>
    <rPh sb="255" eb="257">
      <t>スイイ</t>
    </rPh>
    <rPh sb="269" eb="271">
      <t>ケイヒ</t>
    </rPh>
    <rPh sb="271" eb="273">
      <t>カイシュウ</t>
    </rPh>
    <rPh sb="273" eb="274">
      <t>リツ</t>
    </rPh>
    <rPh sb="275" eb="277">
      <t>ルイジ</t>
    </rPh>
    <rPh sb="277" eb="279">
      <t>ダンタイ</t>
    </rPh>
    <rPh sb="280" eb="282">
      <t>ウワマワ</t>
    </rPh>
    <rPh sb="294" eb="295">
      <t>キ</t>
    </rPh>
    <rPh sb="300" eb="302">
      <t>テキセイ</t>
    </rPh>
    <rPh sb="303" eb="306">
      <t>シヨウリョウ</t>
    </rPh>
    <rPh sb="306" eb="308">
      <t>シュウニュウ</t>
    </rPh>
    <rPh sb="309" eb="311">
      <t>カクホ</t>
    </rPh>
    <rPh sb="312" eb="314">
      <t>ヒツヨウ</t>
    </rPh>
    <rPh sb="323" eb="325">
      <t>オスイ</t>
    </rPh>
    <rPh sb="325" eb="327">
      <t>ショリ</t>
    </rPh>
    <rPh sb="327" eb="329">
      <t>ゲンカ</t>
    </rPh>
    <rPh sb="330" eb="334">
      <t>ゼンコクヘイキン</t>
    </rPh>
    <rPh sb="337" eb="338">
      <t>タカ</t>
    </rPh>
    <rPh sb="343" eb="345">
      <t>ルイジ</t>
    </rPh>
    <rPh sb="345" eb="347">
      <t>ダンタイ</t>
    </rPh>
    <rPh sb="348" eb="350">
      <t>ヒカク</t>
    </rPh>
    <rPh sb="353" eb="354">
      <t>ヒク</t>
    </rPh>
    <rPh sb="355" eb="357">
      <t>スイジュン</t>
    </rPh>
    <rPh sb="361" eb="364">
      <t>サクネンド</t>
    </rPh>
    <rPh sb="364" eb="366">
      <t>イゼン</t>
    </rPh>
    <rPh sb="367" eb="369">
      <t>ヒカク</t>
    </rPh>
    <rPh sb="374" eb="375">
      <t>ヨコ</t>
    </rPh>
    <rPh sb="383" eb="385">
      <t>コンゴ</t>
    </rPh>
    <rPh sb="386" eb="388">
      <t>ジンコウ</t>
    </rPh>
    <rPh sb="388" eb="390">
      <t>ゲンショウ</t>
    </rPh>
    <rPh sb="391" eb="393">
      <t>サマザマ</t>
    </rPh>
    <rPh sb="394" eb="396">
      <t>ヨウイン</t>
    </rPh>
    <rPh sb="399" eb="403">
      <t>ケイヒコウトウ</t>
    </rPh>
    <rPh sb="406" eb="408">
      <t>ゲンカ</t>
    </rPh>
    <rPh sb="409" eb="411">
      <t>ジョウショウ</t>
    </rPh>
    <rPh sb="412" eb="414">
      <t>ミコ</t>
    </rPh>
    <rPh sb="420" eb="422">
      <t>タイサク</t>
    </rPh>
    <rPh sb="423" eb="425">
      <t>ヒツヨウ</t>
    </rPh>
    <rPh sb="431" eb="434">
      <t>スイセンカ</t>
    </rPh>
    <rPh sb="434" eb="435">
      <t>リツ</t>
    </rPh>
    <rPh sb="436" eb="438">
      <t>レイワ</t>
    </rPh>
    <rPh sb="439" eb="441">
      <t>ネンド</t>
    </rPh>
    <rPh sb="442" eb="444">
      <t>ヒカク</t>
    </rPh>
    <rPh sb="445" eb="447">
      <t>レイワ</t>
    </rPh>
    <rPh sb="448" eb="450">
      <t>ネンド</t>
    </rPh>
    <rPh sb="456" eb="458">
      <t>ゲンショウ</t>
    </rPh>
    <rPh sb="463" eb="465">
      <t>レイワ</t>
    </rPh>
    <rPh sb="479" eb="481">
      <t>ジギョウ</t>
    </rPh>
    <rPh sb="497" eb="499">
      <t>ケイコウ</t>
    </rPh>
    <rPh sb="544" eb="546">
      <t>レイワ</t>
    </rPh>
    <rPh sb="547" eb="549">
      <t>ネンド</t>
    </rPh>
    <rPh sb="550" eb="552">
      <t>ヒカク</t>
    </rPh>
    <rPh sb="555" eb="557">
      <t>ビゾウ</t>
    </rPh>
    <rPh sb="568" eb="570">
      <t>メザ</t>
    </rPh>
    <rPh sb="576" eb="580">
      <t>ケイハツカツドウ</t>
    </rPh>
    <rPh sb="587" eb="592">
      <t>ヒヨウタイコウカ</t>
    </rPh>
    <rPh sb="593" eb="594">
      <t>カンガ</t>
    </rPh>
    <rPh sb="596" eb="598">
      <t>ケイカク</t>
    </rPh>
    <rPh sb="598" eb="600">
      <t>ナイヨウ</t>
    </rPh>
    <rPh sb="601" eb="603">
      <t>ミナオ</t>
    </rPh>
    <rPh sb="605" eb="606">
      <t>ツト</t>
    </rPh>
    <phoneticPr fontId="4"/>
  </si>
  <si>
    <t>当村の下水道は供用開始から約30年経過しているため、①有形固定資産減価償却率も上昇傾向にある。平成28年度に策定したストックマネジメント計画に基づき、計画の見直しを随時図りながら、老朽化対策を行っていく予定である。</t>
    <rPh sb="0" eb="2">
      <t>トウソン</t>
    </rPh>
    <rPh sb="3" eb="6">
      <t>ゲスイドウ</t>
    </rPh>
    <rPh sb="7" eb="9">
      <t>キョウヨウ</t>
    </rPh>
    <rPh sb="9" eb="11">
      <t>カイシ</t>
    </rPh>
    <rPh sb="13" eb="14">
      <t>ヤク</t>
    </rPh>
    <rPh sb="16" eb="17">
      <t>ネン</t>
    </rPh>
    <rPh sb="17" eb="19">
      <t>ケイカ</t>
    </rPh>
    <rPh sb="27" eb="33">
      <t>ユウケイコテイシサン</t>
    </rPh>
    <rPh sb="33" eb="35">
      <t>ゲンカ</t>
    </rPh>
    <rPh sb="35" eb="38">
      <t>ショウキャクリツ</t>
    </rPh>
    <rPh sb="39" eb="41">
      <t>ジョウショウ</t>
    </rPh>
    <rPh sb="41" eb="43">
      <t>ケイコウ</t>
    </rPh>
    <rPh sb="47" eb="49">
      <t>ヘイセイ</t>
    </rPh>
    <rPh sb="51" eb="53">
      <t>ネンド</t>
    </rPh>
    <rPh sb="54" eb="56">
      <t>サクテイ</t>
    </rPh>
    <rPh sb="68" eb="70">
      <t>ケイカク</t>
    </rPh>
    <rPh sb="71" eb="72">
      <t>モト</t>
    </rPh>
    <rPh sb="75" eb="77">
      <t>ケイカク</t>
    </rPh>
    <rPh sb="78" eb="80">
      <t>ミナオ</t>
    </rPh>
    <rPh sb="82" eb="84">
      <t>ズイジ</t>
    </rPh>
    <rPh sb="84" eb="85">
      <t>ハカ</t>
    </rPh>
    <rPh sb="90" eb="93">
      <t>ロウキュウカ</t>
    </rPh>
    <rPh sb="93" eb="95">
      <t>タイサク</t>
    </rPh>
    <rPh sb="96" eb="97">
      <t>オコナ</t>
    </rPh>
    <rPh sb="101" eb="103">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</si>
</sst>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47F-431A-BCB0-C30DE5D6C7B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0.32</c:v>
                </c:pt>
                <c:pt idx="1">
                  <c:v>0.1</c:v>
                </c:pt>
                <c:pt idx="2">
                  <c:v>0.09</c:v>
                </c:pt>
                <c:pt idx="3">
                  <c:v>0.06</c:v>
                </c:pt>
                <c:pt idx="4">
                  <c:v>7.0000000000000007E-2</c:v>
                </c:pt>
              </c:numCache>
            </c:numRef>
          </c:val>
          <c:smooth val="0"/>
          <c:extLst>
            <c:ext xmlns:c16="http://schemas.microsoft.com/office/drawing/2014/chart" uri="{C3380CC4-5D6E-409C-BE32-E72D297353CC}">
              <c16:uniqueId val="{00000001-347F-431A-BCB0-C30DE5D6C7B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589-48B1-A4B4-8EFCC2D803A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49.47</c:v>
                </c:pt>
                <c:pt idx="1">
                  <c:v>48.19</c:v>
                </c:pt>
                <c:pt idx="2">
                  <c:v>47.32</c:v>
                </c:pt>
                <c:pt idx="3">
                  <c:v>55.04</c:v>
                </c:pt>
                <c:pt idx="4">
                  <c:v>53.26</c:v>
                </c:pt>
              </c:numCache>
            </c:numRef>
          </c:val>
          <c:smooth val="0"/>
          <c:extLst>
            <c:ext xmlns:c16="http://schemas.microsoft.com/office/drawing/2014/chart" uri="{C3380CC4-5D6E-409C-BE32-E72D297353CC}">
              <c16:uniqueId val="{00000001-0589-48B1-A4B4-8EFCC2D803A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95.1</c:v>
                </c:pt>
                <c:pt idx="1">
                  <c:v>93.79</c:v>
                </c:pt>
                <c:pt idx="2">
                  <c:v>94.35</c:v>
                </c:pt>
                <c:pt idx="3">
                  <c:v>94.72</c:v>
                </c:pt>
                <c:pt idx="4">
                  <c:v>95.05</c:v>
                </c:pt>
              </c:numCache>
            </c:numRef>
          </c:val>
          <c:extLst>
            <c:ext xmlns:c16="http://schemas.microsoft.com/office/drawing/2014/chart" uri="{C3380CC4-5D6E-409C-BE32-E72D297353CC}">
              <c16:uniqueId val="{00000000-1D8E-4707-AA7A-44BAFA193A9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82.06</c:v>
                </c:pt>
                <c:pt idx="1">
                  <c:v>82.26</c:v>
                </c:pt>
                <c:pt idx="2">
                  <c:v>81.33</c:v>
                </c:pt>
                <c:pt idx="3">
                  <c:v>91.92</c:v>
                </c:pt>
                <c:pt idx="4">
                  <c:v>91.12</c:v>
                </c:pt>
              </c:numCache>
            </c:numRef>
          </c:val>
          <c:smooth val="0"/>
          <c:extLst>
            <c:ext xmlns:c16="http://schemas.microsoft.com/office/drawing/2014/chart" uri="{C3380CC4-5D6E-409C-BE32-E72D297353CC}">
              <c16:uniqueId val="{00000001-1D8E-4707-AA7A-44BAFA193A9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130.16</c:v>
                </c:pt>
                <c:pt idx="1">
                  <c:v>129.09</c:v>
                </c:pt>
                <c:pt idx="2">
                  <c:v>138.4</c:v>
                </c:pt>
                <c:pt idx="3">
                  <c:v>134.79</c:v>
                </c:pt>
                <c:pt idx="4">
                  <c:v>136.52000000000001</c:v>
                </c:pt>
              </c:numCache>
            </c:numRef>
          </c:val>
          <c:extLst>
            <c:ext xmlns:c16="http://schemas.microsoft.com/office/drawing/2014/chart" uri="{C3380CC4-5D6E-409C-BE32-E72D297353CC}">
              <c16:uniqueId val="{00000000-DF36-4829-8F29-54CC94CFBC6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107.81</c:v>
                </c:pt>
                <c:pt idx="1">
                  <c:v>107.54</c:v>
                </c:pt>
                <c:pt idx="2">
                  <c:v>107.19</c:v>
                </c:pt>
                <c:pt idx="3">
                  <c:v>106.8</c:v>
                </c:pt>
                <c:pt idx="4">
                  <c:v>104.65</c:v>
                </c:pt>
              </c:numCache>
            </c:numRef>
          </c:val>
          <c:smooth val="0"/>
          <c:extLst>
            <c:ext xmlns:c16="http://schemas.microsoft.com/office/drawing/2014/chart" uri="{C3380CC4-5D6E-409C-BE32-E72D297353CC}">
              <c16:uniqueId val="{00000001-DF36-4829-8F29-54CC94CFBC6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2.77</c:v>
                </c:pt>
                <c:pt idx="1">
                  <c:v>5.57</c:v>
                </c:pt>
                <c:pt idx="2">
                  <c:v>8.2799999999999994</c:v>
                </c:pt>
                <c:pt idx="3">
                  <c:v>10.99</c:v>
                </c:pt>
                <c:pt idx="4">
                  <c:v>13.6</c:v>
                </c:pt>
              </c:numCache>
            </c:numRef>
          </c:val>
          <c:extLst>
            <c:ext xmlns:c16="http://schemas.microsoft.com/office/drawing/2014/chart" uri="{C3380CC4-5D6E-409C-BE32-E72D297353CC}">
              <c16:uniqueId val="{00000000-8364-46C6-9D0E-C3B52C1DE81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19.93</c:v>
                </c:pt>
                <c:pt idx="1">
                  <c:v>21.94</c:v>
                </c:pt>
                <c:pt idx="2">
                  <c:v>22.89</c:v>
                </c:pt>
                <c:pt idx="3">
                  <c:v>31.14</c:v>
                </c:pt>
                <c:pt idx="4">
                  <c:v>33.11</c:v>
                </c:pt>
              </c:numCache>
            </c:numRef>
          </c:val>
          <c:smooth val="0"/>
          <c:extLst>
            <c:ext xmlns:c16="http://schemas.microsoft.com/office/drawing/2014/chart" uri="{C3380CC4-5D6E-409C-BE32-E72D297353CC}">
              <c16:uniqueId val="{00000001-8364-46C6-9D0E-C3B52C1DE81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D83-421D-A836-A5F9F37190C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0.76</c:v>
                </c:pt>
                <c:pt idx="4" formatCode="#,##0.00;&quot;△&quot;#,##0.00;&quot;-&quot;">
                  <c:v>0.94</c:v>
                </c:pt>
              </c:numCache>
            </c:numRef>
          </c:val>
          <c:smooth val="0"/>
          <c:extLst>
            <c:ext xmlns:c16="http://schemas.microsoft.com/office/drawing/2014/chart" uri="{C3380CC4-5D6E-409C-BE32-E72D297353CC}">
              <c16:uniqueId val="{00000001-0D83-421D-A836-A5F9F37190C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B0A-4D67-ACC2-CC62C866A58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18.2</c:v>
                </c:pt>
                <c:pt idx="1">
                  <c:v>19.059999999999999</c:v>
                </c:pt>
                <c:pt idx="2">
                  <c:v>31.07</c:v>
                </c:pt>
                <c:pt idx="3">
                  <c:v>26.89</c:v>
                </c:pt>
                <c:pt idx="4">
                  <c:v>23.18</c:v>
                </c:pt>
              </c:numCache>
            </c:numRef>
          </c:val>
          <c:smooth val="0"/>
          <c:extLst>
            <c:ext xmlns:c16="http://schemas.microsoft.com/office/drawing/2014/chart" uri="{C3380CC4-5D6E-409C-BE32-E72D297353CC}">
              <c16:uniqueId val="{00000001-1B0A-4D67-ACC2-CC62C866A58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21.84</c:v>
                </c:pt>
                <c:pt idx="1">
                  <c:v>18.96</c:v>
                </c:pt>
                <c:pt idx="2">
                  <c:v>37.869999999999997</c:v>
                </c:pt>
                <c:pt idx="3">
                  <c:v>48.99</c:v>
                </c:pt>
                <c:pt idx="4">
                  <c:v>50.68</c:v>
                </c:pt>
              </c:numCache>
            </c:numRef>
          </c:val>
          <c:extLst>
            <c:ext xmlns:c16="http://schemas.microsoft.com/office/drawing/2014/chart" uri="{C3380CC4-5D6E-409C-BE32-E72D297353CC}">
              <c16:uniqueId val="{00000000-9694-4C94-A5B5-A5F914CAEE8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48.56</c:v>
                </c:pt>
                <c:pt idx="1">
                  <c:v>47.58</c:v>
                </c:pt>
                <c:pt idx="2">
                  <c:v>51.09</c:v>
                </c:pt>
                <c:pt idx="3">
                  <c:v>77.260000000000005</c:v>
                </c:pt>
                <c:pt idx="4">
                  <c:v>80.010000000000005</c:v>
                </c:pt>
              </c:numCache>
            </c:numRef>
          </c:val>
          <c:smooth val="0"/>
          <c:extLst>
            <c:ext xmlns:c16="http://schemas.microsoft.com/office/drawing/2014/chart" uri="{C3380CC4-5D6E-409C-BE32-E72D297353CC}">
              <c16:uniqueId val="{00000001-9694-4C94-A5B5-A5F914CAEE8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869.03</c:v>
                </c:pt>
                <c:pt idx="1">
                  <c:v>553.6</c:v>
                </c:pt>
                <c:pt idx="2">
                  <c:v>136.97999999999999</c:v>
                </c:pt>
                <c:pt idx="3">
                  <c:v>217.93</c:v>
                </c:pt>
                <c:pt idx="4">
                  <c:v>196.53</c:v>
                </c:pt>
              </c:numCache>
            </c:numRef>
          </c:val>
          <c:extLst>
            <c:ext xmlns:c16="http://schemas.microsoft.com/office/drawing/2014/chart" uri="{C3380CC4-5D6E-409C-BE32-E72D297353CC}">
              <c16:uniqueId val="{00000000-3EA4-4BFD-A0F4-D6861901801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1245.0999999999999</c:v>
                </c:pt>
                <c:pt idx="1">
                  <c:v>1108.8</c:v>
                </c:pt>
                <c:pt idx="2">
                  <c:v>1194.56</c:v>
                </c:pt>
                <c:pt idx="3">
                  <c:v>730.84</c:v>
                </c:pt>
                <c:pt idx="4">
                  <c:v>706.45</c:v>
                </c:pt>
              </c:numCache>
            </c:numRef>
          </c:val>
          <c:smooth val="0"/>
          <c:extLst>
            <c:ext xmlns:c16="http://schemas.microsoft.com/office/drawing/2014/chart" uri="{C3380CC4-5D6E-409C-BE32-E72D297353CC}">
              <c16:uniqueId val="{00000001-3EA4-4BFD-A0F4-D6861901801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98.08</c:v>
                </c:pt>
                <c:pt idx="1">
                  <c:v>98.02</c:v>
                </c:pt>
                <c:pt idx="2">
                  <c:v>97.78</c:v>
                </c:pt>
                <c:pt idx="3">
                  <c:v>97.91</c:v>
                </c:pt>
                <c:pt idx="4">
                  <c:v>98.55</c:v>
                </c:pt>
              </c:numCache>
            </c:numRef>
          </c:val>
          <c:extLst>
            <c:ext xmlns:c16="http://schemas.microsoft.com/office/drawing/2014/chart" uri="{C3380CC4-5D6E-409C-BE32-E72D297353CC}">
              <c16:uniqueId val="{00000000-0D2A-47D6-891D-C6548F32BBB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79.77</c:v>
                </c:pt>
                <c:pt idx="1">
                  <c:v>79.63</c:v>
                </c:pt>
                <c:pt idx="2">
                  <c:v>76.78</c:v>
                </c:pt>
                <c:pt idx="3">
                  <c:v>89.17</c:v>
                </c:pt>
                <c:pt idx="4">
                  <c:v>85.67</c:v>
                </c:pt>
              </c:numCache>
            </c:numRef>
          </c:val>
          <c:smooth val="0"/>
          <c:extLst>
            <c:ext xmlns:c16="http://schemas.microsoft.com/office/drawing/2014/chart" uri="{C3380CC4-5D6E-409C-BE32-E72D297353CC}">
              <c16:uniqueId val="{00000001-0D2A-47D6-891D-C6548F32BBB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149.29</c:v>
                </c:pt>
                <c:pt idx="1">
                  <c:v>149.41999999999999</c:v>
                </c:pt>
                <c:pt idx="2">
                  <c:v>149.87</c:v>
                </c:pt>
                <c:pt idx="3">
                  <c:v>149.87</c:v>
                </c:pt>
                <c:pt idx="4">
                  <c:v>149.94</c:v>
                </c:pt>
              </c:numCache>
            </c:numRef>
          </c:val>
          <c:extLst>
            <c:ext xmlns:c16="http://schemas.microsoft.com/office/drawing/2014/chart" uri="{C3380CC4-5D6E-409C-BE32-E72D297353CC}">
              <c16:uniqueId val="{00000000-1B3C-478A-92C0-5FA8A8D46BB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214.56</c:v>
                </c:pt>
                <c:pt idx="1">
                  <c:v>213.66</c:v>
                </c:pt>
                <c:pt idx="2">
                  <c:v>224.31</c:v>
                </c:pt>
                <c:pt idx="3">
                  <c:v>184.85</c:v>
                </c:pt>
                <c:pt idx="4">
                  <c:v>194.78</c:v>
                </c:pt>
              </c:numCache>
            </c:numRef>
          </c:val>
          <c:smooth val="0"/>
          <c:extLst>
            <c:ext xmlns:c16="http://schemas.microsoft.com/office/drawing/2014/chart" uri="{C3380CC4-5D6E-409C-BE32-E72D297353CC}">
              <c16:uniqueId val="{00000001-1B3C-478A-92C0-5FA8A8D46BB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N27" zoomScale="85" zoomScaleNormal="85"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西郷村</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Cd1</v>
      </c>
      <c r="X8" s="34"/>
      <c r="Y8" s="34"/>
      <c r="Z8" s="34"/>
      <c r="AA8" s="34"/>
      <c r="AB8" s="34"/>
      <c r="AC8" s="34"/>
      <c r="AD8" s="35" t="str">
        <f>データ!$M$6</f>
        <v>非設置</v>
      </c>
      <c r="AE8" s="35"/>
      <c r="AF8" s="35"/>
      <c r="AG8" s="35"/>
      <c r="AH8" s="35"/>
      <c r="AI8" s="35"/>
      <c r="AJ8" s="35"/>
      <c r="AK8" s="3"/>
      <c r="AL8" s="36">
        <f>データ!S6</f>
        <v>20616</v>
      </c>
      <c r="AM8" s="36"/>
      <c r="AN8" s="36"/>
      <c r="AO8" s="36"/>
      <c r="AP8" s="36"/>
      <c r="AQ8" s="36"/>
      <c r="AR8" s="36"/>
      <c r="AS8" s="36"/>
      <c r="AT8" s="37">
        <f>データ!T6</f>
        <v>192.06</v>
      </c>
      <c r="AU8" s="37"/>
      <c r="AV8" s="37"/>
      <c r="AW8" s="37"/>
      <c r="AX8" s="37"/>
      <c r="AY8" s="37"/>
      <c r="AZ8" s="37"/>
      <c r="BA8" s="37"/>
      <c r="BB8" s="37">
        <f>データ!U6</f>
        <v>107.34</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80.08</v>
      </c>
      <c r="J10" s="37"/>
      <c r="K10" s="37"/>
      <c r="L10" s="37"/>
      <c r="M10" s="37"/>
      <c r="N10" s="37"/>
      <c r="O10" s="37"/>
      <c r="P10" s="37">
        <f>データ!P6</f>
        <v>80.11</v>
      </c>
      <c r="Q10" s="37"/>
      <c r="R10" s="37"/>
      <c r="S10" s="37"/>
      <c r="T10" s="37"/>
      <c r="U10" s="37"/>
      <c r="V10" s="37"/>
      <c r="W10" s="37">
        <f>データ!Q6</f>
        <v>85.96</v>
      </c>
      <c r="X10" s="37"/>
      <c r="Y10" s="37"/>
      <c r="Z10" s="37"/>
      <c r="AA10" s="37"/>
      <c r="AB10" s="37"/>
      <c r="AC10" s="37"/>
      <c r="AD10" s="36">
        <f>データ!R6</f>
        <v>2750</v>
      </c>
      <c r="AE10" s="36"/>
      <c r="AF10" s="36"/>
      <c r="AG10" s="36"/>
      <c r="AH10" s="36"/>
      <c r="AI10" s="36"/>
      <c r="AJ10" s="36"/>
      <c r="AK10" s="2"/>
      <c r="AL10" s="36">
        <f>データ!V6</f>
        <v>16456</v>
      </c>
      <c r="AM10" s="36"/>
      <c r="AN10" s="36"/>
      <c r="AO10" s="36"/>
      <c r="AP10" s="36"/>
      <c r="AQ10" s="36"/>
      <c r="AR10" s="36"/>
      <c r="AS10" s="36"/>
      <c r="AT10" s="37">
        <f>データ!W6</f>
        <v>7.41</v>
      </c>
      <c r="AU10" s="37"/>
      <c r="AV10" s="37"/>
      <c r="AW10" s="37"/>
      <c r="AX10" s="37"/>
      <c r="AY10" s="37"/>
      <c r="AZ10" s="37"/>
      <c r="BA10" s="37"/>
      <c r="BB10" s="37">
        <f>データ!X6</f>
        <v>2220.7800000000002</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115</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113</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Bzgz1LRY1G6Kq/Zo5mtsJmy+uPREX3m0loxjHG1sJMnYC7RQBp0mBN/CJEU8jbOc4qgkzwdt/rcAfjuJF92x7w==" saltValue="nYXf65fcoGJFYeScje6XR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74616</v>
      </c>
      <c r="D6" s="19">
        <f t="shared" si="3"/>
        <v>46</v>
      </c>
      <c r="E6" s="19">
        <f t="shared" si="3"/>
        <v>17</v>
      </c>
      <c r="F6" s="19">
        <f t="shared" si="3"/>
        <v>1</v>
      </c>
      <c r="G6" s="19">
        <f t="shared" si="3"/>
        <v>0</v>
      </c>
      <c r="H6" s="19" t="str">
        <f t="shared" si="3"/>
        <v>福島県　西郷村</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80.08</v>
      </c>
      <c r="P6" s="20">
        <f t="shared" si="3"/>
        <v>80.11</v>
      </c>
      <c r="Q6" s="20">
        <f t="shared" si="3"/>
        <v>85.96</v>
      </c>
      <c r="R6" s="20">
        <f t="shared" si="3"/>
        <v>2750</v>
      </c>
      <c r="S6" s="20">
        <f t="shared" si="3"/>
        <v>20616</v>
      </c>
      <c r="T6" s="20">
        <f t="shared" si="3"/>
        <v>192.06</v>
      </c>
      <c r="U6" s="20">
        <f t="shared" si="3"/>
        <v>107.34</v>
      </c>
      <c r="V6" s="20">
        <f t="shared" si="3"/>
        <v>16456</v>
      </c>
      <c r="W6" s="20">
        <f t="shared" si="3"/>
        <v>7.41</v>
      </c>
      <c r="X6" s="20">
        <f t="shared" si="3"/>
        <v>2220.7800000000002</v>
      </c>
      <c r="Y6" s="21">
        <f>IF(Y7="",NA(),Y7)</f>
        <v>130.16</v>
      </c>
      <c r="Z6" s="21">
        <f t="shared" ref="Z6:AH6" si="4">IF(Z7="",NA(),Z7)</f>
        <v>129.09</v>
      </c>
      <c r="AA6" s="21">
        <f t="shared" si="4"/>
        <v>138.4</v>
      </c>
      <c r="AB6" s="21">
        <f t="shared" si="4"/>
        <v>134.79</v>
      </c>
      <c r="AC6" s="21">
        <f t="shared" si="4"/>
        <v>136.52000000000001</v>
      </c>
      <c r="AD6" s="21">
        <f t="shared" si="4"/>
        <v>107.81</v>
      </c>
      <c r="AE6" s="21">
        <f t="shared" si="4"/>
        <v>107.54</v>
      </c>
      <c r="AF6" s="21">
        <f t="shared" si="4"/>
        <v>107.19</v>
      </c>
      <c r="AG6" s="21">
        <f t="shared" si="4"/>
        <v>106.8</v>
      </c>
      <c r="AH6" s="21">
        <f t="shared" si="4"/>
        <v>104.65</v>
      </c>
      <c r="AI6" s="20" t="str">
        <f>IF(AI7="","",IF(AI7="-","【-】","【"&amp;SUBSTITUTE(TEXT(AI7,"#,##0.00"),"-","△")&amp;"】"))</f>
        <v>【105.36】</v>
      </c>
      <c r="AJ6" s="20">
        <f>IF(AJ7="",NA(),AJ7)</f>
        <v>0</v>
      </c>
      <c r="AK6" s="20">
        <f t="shared" ref="AK6:AS6" si="5">IF(AK7="",NA(),AK7)</f>
        <v>0</v>
      </c>
      <c r="AL6" s="20">
        <f t="shared" si="5"/>
        <v>0</v>
      </c>
      <c r="AM6" s="20">
        <f t="shared" si="5"/>
        <v>0</v>
      </c>
      <c r="AN6" s="20">
        <f t="shared" si="5"/>
        <v>0</v>
      </c>
      <c r="AO6" s="21">
        <f t="shared" si="5"/>
        <v>18.2</v>
      </c>
      <c r="AP6" s="21">
        <f t="shared" si="5"/>
        <v>19.059999999999999</v>
      </c>
      <c r="AQ6" s="21">
        <f t="shared" si="5"/>
        <v>31.07</v>
      </c>
      <c r="AR6" s="21">
        <f t="shared" si="5"/>
        <v>26.89</v>
      </c>
      <c r="AS6" s="21">
        <f t="shared" si="5"/>
        <v>23.18</v>
      </c>
      <c r="AT6" s="20" t="str">
        <f>IF(AT7="","",IF(AT7="-","【-】","【"&amp;SUBSTITUTE(TEXT(AT7,"#,##0.00"),"-","△")&amp;"】"))</f>
        <v>【3.12】</v>
      </c>
      <c r="AU6" s="21">
        <f>IF(AU7="",NA(),AU7)</f>
        <v>21.84</v>
      </c>
      <c r="AV6" s="21">
        <f t="shared" ref="AV6:BD6" si="6">IF(AV7="",NA(),AV7)</f>
        <v>18.96</v>
      </c>
      <c r="AW6" s="21">
        <f t="shared" si="6"/>
        <v>37.869999999999997</v>
      </c>
      <c r="AX6" s="21">
        <f t="shared" si="6"/>
        <v>48.99</v>
      </c>
      <c r="AY6" s="21">
        <f t="shared" si="6"/>
        <v>50.68</v>
      </c>
      <c r="AZ6" s="21">
        <f t="shared" si="6"/>
        <v>48.56</v>
      </c>
      <c r="BA6" s="21">
        <f t="shared" si="6"/>
        <v>47.58</v>
      </c>
      <c r="BB6" s="21">
        <f t="shared" si="6"/>
        <v>51.09</v>
      </c>
      <c r="BC6" s="21">
        <f t="shared" si="6"/>
        <v>77.260000000000005</v>
      </c>
      <c r="BD6" s="21">
        <f t="shared" si="6"/>
        <v>80.010000000000005</v>
      </c>
      <c r="BE6" s="20" t="str">
        <f>IF(BE7="","",IF(BE7="-","【-】","【"&amp;SUBSTITUTE(TEXT(BE7,"#,##0.00"),"-","△")&amp;"】"))</f>
        <v>【82.75】</v>
      </c>
      <c r="BF6" s="21">
        <f>IF(BF7="",NA(),BF7)</f>
        <v>869.03</v>
      </c>
      <c r="BG6" s="21">
        <f t="shared" ref="BG6:BO6" si="7">IF(BG7="",NA(),BG7)</f>
        <v>553.6</v>
      </c>
      <c r="BH6" s="21">
        <f t="shared" si="7"/>
        <v>136.97999999999999</v>
      </c>
      <c r="BI6" s="21">
        <f t="shared" si="7"/>
        <v>217.93</v>
      </c>
      <c r="BJ6" s="21">
        <f t="shared" si="7"/>
        <v>196.53</v>
      </c>
      <c r="BK6" s="21">
        <f t="shared" si="7"/>
        <v>1245.0999999999999</v>
      </c>
      <c r="BL6" s="21">
        <f t="shared" si="7"/>
        <v>1108.8</v>
      </c>
      <c r="BM6" s="21">
        <f t="shared" si="7"/>
        <v>1194.56</v>
      </c>
      <c r="BN6" s="21">
        <f t="shared" si="7"/>
        <v>730.84</v>
      </c>
      <c r="BO6" s="21">
        <f t="shared" si="7"/>
        <v>706.45</v>
      </c>
      <c r="BP6" s="20" t="str">
        <f>IF(BP7="","",IF(BP7="-","【-】","【"&amp;SUBSTITUTE(TEXT(BP7,"#,##0.00"),"-","△")&amp;"】"))</f>
        <v>【602.56】</v>
      </c>
      <c r="BQ6" s="21">
        <f>IF(BQ7="",NA(),BQ7)</f>
        <v>98.08</v>
      </c>
      <c r="BR6" s="21">
        <f t="shared" ref="BR6:BZ6" si="8">IF(BR7="",NA(),BR7)</f>
        <v>98.02</v>
      </c>
      <c r="BS6" s="21">
        <f t="shared" si="8"/>
        <v>97.78</v>
      </c>
      <c r="BT6" s="21">
        <f t="shared" si="8"/>
        <v>97.91</v>
      </c>
      <c r="BU6" s="21">
        <f t="shared" si="8"/>
        <v>98.55</v>
      </c>
      <c r="BV6" s="21">
        <f t="shared" si="8"/>
        <v>79.77</v>
      </c>
      <c r="BW6" s="21">
        <f t="shared" si="8"/>
        <v>79.63</v>
      </c>
      <c r="BX6" s="21">
        <f t="shared" si="8"/>
        <v>76.78</v>
      </c>
      <c r="BY6" s="21">
        <f t="shared" si="8"/>
        <v>89.17</v>
      </c>
      <c r="BZ6" s="21">
        <f t="shared" si="8"/>
        <v>85.67</v>
      </c>
      <c r="CA6" s="20" t="str">
        <f>IF(CA7="","",IF(CA7="-","【-】","【"&amp;SUBSTITUTE(TEXT(CA7,"#,##0.00"),"-","△")&amp;"】"))</f>
        <v>【97.94】</v>
      </c>
      <c r="CB6" s="21">
        <f>IF(CB7="",NA(),CB7)</f>
        <v>149.29</v>
      </c>
      <c r="CC6" s="21">
        <f t="shared" ref="CC6:CK6" si="9">IF(CC7="",NA(),CC7)</f>
        <v>149.41999999999999</v>
      </c>
      <c r="CD6" s="21">
        <f t="shared" si="9"/>
        <v>149.87</v>
      </c>
      <c r="CE6" s="21">
        <f t="shared" si="9"/>
        <v>149.87</v>
      </c>
      <c r="CF6" s="21">
        <f t="shared" si="9"/>
        <v>149.94</v>
      </c>
      <c r="CG6" s="21">
        <f t="shared" si="9"/>
        <v>214.56</v>
      </c>
      <c r="CH6" s="21">
        <f t="shared" si="9"/>
        <v>213.66</v>
      </c>
      <c r="CI6" s="21">
        <f t="shared" si="9"/>
        <v>224.31</v>
      </c>
      <c r="CJ6" s="21">
        <f t="shared" si="9"/>
        <v>184.85</v>
      </c>
      <c r="CK6" s="21">
        <f t="shared" si="9"/>
        <v>194.78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49.47</v>
      </c>
      <c r="CS6" s="21">
        <f t="shared" si="10"/>
        <v>48.19</v>
      </c>
      <c r="CT6" s="21">
        <f t="shared" si="10"/>
        <v>47.32</v>
      </c>
      <c r="CU6" s="21">
        <f t="shared" si="10"/>
        <v>55.04</v>
      </c>
      <c r="CV6" s="21">
        <f t="shared" si="10"/>
        <v>53.26</v>
      </c>
      <c r="CW6" s="20" t="str">
        <f>IF(CW7="","",IF(CW7="-","【-】","【"&amp;SUBSTITUTE(TEXT(CW7,"#,##0.00"),"-","△")&amp;"】"))</f>
        <v>【60.13】</v>
      </c>
      <c r="CX6" s="21">
        <f>IF(CX7="",NA(),CX7)</f>
        <v>95.1</v>
      </c>
      <c r="CY6" s="21">
        <f t="shared" ref="CY6:DG6" si="11">IF(CY7="",NA(),CY7)</f>
        <v>93.79</v>
      </c>
      <c r="CZ6" s="21">
        <f t="shared" si="11"/>
        <v>94.35</v>
      </c>
      <c r="DA6" s="21">
        <f t="shared" si="11"/>
        <v>94.72</v>
      </c>
      <c r="DB6" s="21">
        <f t="shared" si="11"/>
        <v>95.05</v>
      </c>
      <c r="DC6" s="21">
        <f t="shared" si="11"/>
        <v>82.06</v>
      </c>
      <c r="DD6" s="21">
        <f t="shared" si="11"/>
        <v>82.26</v>
      </c>
      <c r="DE6" s="21">
        <f t="shared" si="11"/>
        <v>81.33</v>
      </c>
      <c r="DF6" s="21">
        <f t="shared" si="11"/>
        <v>91.92</v>
      </c>
      <c r="DG6" s="21">
        <f t="shared" si="11"/>
        <v>91.12</v>
      </c>
      <c r="DH6" s="20" t="str">
        <f>IF(DH7="","",IF(DH7="-","【-】","【"&amp;SUBSTITUTE(TEXT(DH7,"#,##0.00"),"-","△")&amp;"】"))</f>
        <v>【96.00】</v>
      </c>
      <c r="DI6" s="21">
        <f>IF(DI7="",NA(),DI7)</f>
        <v>2.77</v>
      </c>
      <c r="DJ6" s="21">
        <f t="shared" ref="DJ6:DR6" si="12">IF(DJ7="",NA(),DJ7)</f>
        <v>5.57</v>
      </c>
      <c r="DK6" s="21">
        <f t="shared" si="12"/>
        <v>8.2799999999999994</v>
      </c>
      <c r="DL6" s="21">
        <f t="shared" si="12"/>
        <v>10.99</v>
      </c>
      <c r="DM6" s="21">
        <f t="shared" si="12"/>
        <v>13.6</v>
      </c>
      <c r="DN6" s="21">
        <f t="shared" si="12"/>
        <v>19.93</v>
      </c>
      <c r="DO6" s="21">
        <f t="shared" si="12"/>
        <v>21.94</v>
      </c>
      <c r="DP6" s="21">
        <f t="shared" si="12"/>
        <v>22.89</v>
      </c>
      <c r="DQ6" s="21">
        <f t="shared" si="12"/>
        <v>31.14</v>
      </c>
      <c r="DR6" s="21">
        <f t="shared" si="12"/>
        <v>33.11</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0.76</v>
      </c>
      <c r="EC6" s="21">
        <f t="shared" si="13"/>
        <v>0.94</v>
      </c>
      <c r="ED6" s="20" t="str">
        <f>IF(ED7="","",IF(ED7="-","【-】","【"&amp;SUBSTITUTE(TEXT(ED7,"#,##0.00"),"-","△")&amp;"】"))</f>
        <v>【9.46】</v>
      </c>
      <c r="EE6" s="20">
        <f>IF(EE7="",NA(),EE7)</f>
        <v>0</v>
      </c>
      <c r="EF6" s="20">
        <f t="shared" ref="EF6:EN6" si="14">IF(EF7="",NA(),EF7)</f>
        <v>0</v>
      </c>
      <c r="EG6" s="20">
        <f t="shared" si="14"/>
        <v>0</v>
      </c>
      <c r="EH6" s="20">
        <f t="shared" si="14"/>
        <v>0</v>
      </c>
      <c r="EI6" s="20">
        <f t="shared" si="14"/>
        <v>0</v>
      </c>
      <c r="EJ6" s="21">
        <f t="shared" si="14"/>
        <v>0.32</v>
      </c>
      <c r="EK6" s="21">
        <f t="shared" si="14"/>
        <v>0.1</v>
      </c>
      <c r="EL6" s="21">
        <f t="shared" si="14"/>
        <v>0.09</v>
      </c>
      <c r="EM6" s="21">
        <f t="shared" si="14"/>
        <v>0.06</v>
      </c>
      <c r="EN6" s="21">
        <f t="shared" si="14"/>
        <v>7.0000000000000007E-2</v>
      </c>
      <c r="EO6" s="20" t="str">
        <f>IF(EO7="","",IF(EO7="-","【-】","【"&amp;SUBSTITUTE(TEXT(EO7,"#,##0.00"),"-","△")&amp;"】"))</f>
        <v>【0.19】</v>
      </c>
    </row>
    <row r="7" spans="1:148" s="22" customFormat="1" x14ac:dyDescent="0.15">
      <c r="A7" s="14"/>
      <c r="B7" s="23">
        <v>2024</v>
      </c>
      <c r="C7" s="23">
        <v>74616</v>
      </c>
      <c r="D7" s="23">
        <v>46</v>
      </c>
      <c r="E7" s="23">
        <v>17</v>
      </c>
      <c r="F7" s="23">
        <v>1</v>
      </c>
      <c r="G7" s="23">
        <v>0</v>
      </c>
      <c r="H7" s="23" t="s">
        <v>96</v>
      </c>
      <c r="I7" s="23" t="s">
        <v>97</v>
      </c>
      <c r="J7" s="23" t="s">
        <v>98</v>
      </c>
      <c r="K7" s="23" t="s">
        <v>99</v>
      </c>
      <c r="L7" s="23" t="s">
        <v>100</v>
      </c>
      <c r="M7" s="23" t="s">
        <v>101</v>
      </c>
      <c r="N7" s="24" t="s">
        <v>102</v>
      </c>
      <c r="O7" s="24">
        <v>80.08</v>
      </c>
      <c r="P7" s="24">
        <v>80.11</v>
      </c>
      <c r="Q7" s="24">
        <v>85.96</v>
      </c>
      <c r="R7" s="24">
        <v>2750</v>
      </c>
      <c r="S7" s="24">
        <v>20616</v>
      </c>
      <c r="T7" s="24">
        <v>192.06</v>
      </c>
      <c r="U7" s="24">
        <v>107.34</v>
      </c>
      <c r="V7" s="24">
        <v>16456</v>
      </c>
      <c r="W7" s="24">
        <v>7.41</v>
      </c>
      <c r="X7" s="24">
        <v>2220.7800000000002</v>
      </c>
      <c r="Y7" s="24">
        <v>130.16</v>
      </c>
      <c r="Z7" s="24">
        <v>129.09</v>
      </c>
      <c r="AA7" s="24">
        <v>138.4</v>
      </c>
      <c r="AB7" s="24">
        <v>134.79</v>
      </c>
      <c r="AC7" s="24">
        <v>136.52000000000001</v>
      </c>
      <c r="AD7" s="24">
        <v>107.81</v>
      </c>
      <c r="AE7" s="24">
        <v>107.54</v>
      </c>
      <c r="AF7" s="24">
        <v>107.19</v>
      </c>
      <c r="AG7" s="24">
        <v>106.8</v>
      </c>
      <c r="AH7" s="24">
        <v>104.65</v>
      </c>
      <c r="AI7" s="24">
        <v>105.36</v>
      </c>
      <c r="AJ7" s="24">
        <v>0</v>
      </c>
      <c r="AK7" s="24">
        <v>0</v>
      </c>
      <c r="AL7" s="24">
        <v>0</v>
      </c>
      <c r="AM7" s="24">
        <v>0</v>
      </c>
      <c r="AN7" s="24">
        <v>0</v>
      </c>
      <c r="AO7" s="24">
        <v>18.2</v>
      </c>
      <c r="AP7" s="24">
        <v>19.059999999999999</v>
      </c>
      <c r="AQ7" s="24">
        <v>31.07</v>
      </c>
      <c r="AR7" s="24">
        <v>26.89</v>
      </c>
      <c r="AS7" s="24">
        <v>23.18</v>
      </c>
      <c r="AT7" s="24">
        <v>3.12</v>
      </c>
      <c r="AU7" s="24">
        <v>21.84</v>
      </c>
      <c r="AV7" s="24">
        <v>18.96</v>
      </c>
      <c r="AW7" s="24">
        <v>37.869999999999997</v>
      </c>
      <c r="AX7" s="24">
        <v>48.99</v>
      </c>
      <c r="AY7" s="24">
        <v>50.68</v>
      </c>
      <c r="AZ7" s="24">
        <v>48.56</v>
      </c>
      <c r="BA7" s="24">
        <v>47.58</v>
      </c>
      <c r="BB7" s="24">
        <v>51.09</v>
      </c>
      <c r="BC7" s="24">
        <v>77.260000000000005</v>
      </c>
      <c r="BD7" s="24">
        <v>80.010000000000005</v>
      </c>
      <c r="BE7" s="24">
        <v>82.75</v>
      </c>
      <c r="BF7" s="24">
        <v>869.03</v>
      </c>
      <c r="BG7" s="24">
        <v>553.6</v>
      </c>
      <c r="BH7" s="24">
        <v>136.97999999999999</v>
      </c>
      <c r="BI7" s="24">
        <v>217.93</v>
      </c>
      <c r="BJ7" s="24">
        <v>196.53</v>
      </c>
      <c r="BK7" s="24">
        <v>1245.0999999999999</v>
      </c>
      <c r="BL7" s="24">
        <v>1108.8</v>
      </c>
      <c r="BM7" s="24">
        <v>1194.56</v>
      </c>
      <c r="BN7" s="24">
        <v>730.84</v>
      </c>
      <c r="BO7" s="24">
        <v>706.45</v>
      </c>
      <c r="BP7" s="24">
        <v>602.55999999999995</v>
      </c>
      <c r="BQ7" s="24">
        <v>98.08</v>
      </c>
      <c r="BR7" s="24">
        <v>98.02</v>
      </c>
      <c r="BS7" s="24">
        <v>97.78</v>
      </c>
      <c r="BT7" s="24">
        <v>97.91</v>
      </c>
      <c r="BU7" s="24">
        <v>98.55</v>
      </c>
      <c r="BV7" s="24">
        <v>79.77</v>
      </c>
      <c r="BW7" s="24">
        <v>79.63</v>
      </c>
      <c r="BX7" s="24">
        <v>76.78</v>
      </c>
      <c r="BY7" s="24">
        <v>89.17</v>
      </c>
      <c r="BZ7" s="24">
        <v>85.67</v>
      </c>
      <c r="CA7" s="24">
        <v>97.94</v>
      </c>
      <c r="CB7" s="24">
        <v>149.29</v>
      </c>
      <c r="CC7" s="24">
        <v>149.41999999999999</v>
      </c>
      <c r="CD7" s="24">
        <v>149.87</v>
      </c>
      <c r="CE7" s="24">
        <v>149.87</v>
      </c>
      <c r="CF7" s="24">
        <v>149.94</v>
      </c>
      <c r="CG7" s="24">
        <v>214.56</v>
      </c>
      <c r="CH7" s="24">
        <v>213.66</v>
      </c>
      <c r="CI7" s="24">
        <v>224.31</v>
      </c>
      <c r="CJ7" s="24">
        <v>184.85</v>
      </c>
      <c r="CK7" s="24">
        <v>194.78</v>
      </c>
      <c r="CL7" s="24">
        <v>140.97999999999999</v>
      </c>
      <c r="CM7" s="24" t="s">
        <v>102</v>
      </c>
      <c r="CN7" s="24" t="s">
        <v>102</v>
      </c>
      <c r="CO7" s="24" t="s">
        <v>102</v>
      </c>
      <c r="CP7" s="24" t="s">
        <v>102</v>
      </c>
      <c r="CQ7" s="24" t="s">
        <v>102</v>
      </c>
      <c r="CR7" s="24">
        <v>49.47</v>
      </c>
      <c r="CS7" s="24">
        <v>48.19</v>
      </c>
      <c r="CT7" s="24">
        <v>47.32</v>
      </c>
      <c r="CU7" s="24">
        <v>55.04</v>
      </c>
      <c r="CV7" s="24">
        <v>53.26</v>
      </c>
      <c r="CW7" s="24">
        <v>60.13</v>
      </c>
      <c r="CX7" s="24">
        <v>95.1</v>
      </c>
      <c r="CY7" s="24">
        <v>93.79</v>
      </c>
      <c r="CZ7" s="24">
        <v>94.35</v>
      </c>
      <c r="DA7" s="24">
        <v>94.72</v>
      </c>
      <c r="DB7" s="24">
        <v>95.05</v>
      </c>
      <c r="DC7" s="24">
        <v>82.06</v>
      </c>
      <c r="DD7" s="24">
        <v>82.26</v>
      </c>
      <c r="DE7" s="24">
        <v>81.33</v>
      </c>
      <c r="DF7" s="24">
        <v>91.92</v>
      </c>
      <c r="DG7" s="24">
        <v>91.12</v>
      </c>
      <c r="DH7" s="24">
        <v>96</v>
      </c>
      <c r="DI7" s="24">
        <v>2.77</v>
      </c>
      <c r="DJ7" s="24">
        <v>5.57</v>
      </c>
      <c r="DK7" s="24">
        <v>8.2799999999999994</v>
      </c>
      <c r="DL7" s="24">
        <v>10.99</v>
      </c>
      <c r="DM7" s="24">
        <v>13.6</v>
      </c>
      <c r="DN7" s="24">
        <v>19.93</v>
      </c>
      <c r="DO7" s="24">
        <v>21.94</v>
      </c>
      <c r="DP7" s="24">
        <v>22.89</v>
      </c>
      <c r="DQ7" s="24">
        <v>31.14</v>
      </c>
      <c r="DR7" s="24">
        <v>33.11</v>
      </c>
      <c r="DS7" s="24">
        <v>42.2</v>
      </c>
      <c r="DT7" s="24">
        <v>0</v>
      </c>
      <c r="DU7" s="24">
        <v>0</v>
      </c>
      <c r="DV7" s="24">
        <v>0</v>
      </c>
      <c r="DW7" s="24">
        <v>0</v>
      </c>
      <c r="DX7" s="24">
        <v>0</v>
      </c>
      <c r="DY7" s="24">
        <v>0</v>
      </c>
      <c r="DZ7" s="24">
        <v>0</v>
      </c>
      <c r="EA7" s="24">
        <v>0</v>
      </c>
      <c r="EB7" s="24">
        <v>0.76</v>
      </c>
      <c r="EC7" s="24">
        <v>0.94</v>
      </c>
      <c r="ED7" s="24">
        <v>9.4600000000000009</v>
      </c>
      <c r="EE7" s="24">
        <v>0</v>
      </c>
      <c r="EF7" s="24">
        <v>0</v>
      </c>
      <c r="EG7" s="24">
        <v>0</v>
      </c>
      <c r="EH7" s="24">
        <v>0</v>
      </c>
      <c r="EI7" s="24">
        <v>0</v>
      </c>
      <c r="EJ7" s="24">
        <v>0.32</v>
      </c>
      <c r="EK7" s="24">
        <v>0.1</v>
      </c>
      <c r="EL7" s="24">
        <v>0.09</v>
      </c>
      <c r="EM7" s="24">
        <v>0.06</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和知 眞子</cp:lastModifiedBy>
  <dcterms:created xsi:type="dcterms:W3CDTF">2025-12-23T05:57:32Z</dcterms:created>
  <dcterms:modified xsi:type="dcterms:W3CDTF">2026-01-19T00:34:02Z</dcterms:modified>
  <cp:category/>
</cp:coreProperties>
</file>