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上下水道課\suidou\報告・回答関係\2025\20260205〆　公営企業に係る経営比較分析表（令和６年度決算）の分析等について（依頼）\1：回答\"/>
    </mc:Choice>
  </mc:AlternateContent>
  <xr:revisionPtr revIDLastSave="0" documentId="13_ncr:1_{CC1F3F3A-3A45-4409-A699-90473F822371}" xr6:coauthVersionLast="47" xr6:coauthVersionMax="47" xr10:uidLastSave="{00000000-0000-0000-0000-000000000000}"/>
  <workbookProtection workbookAlgorithmName="SHA-512" workbookHashValue="MERPVspS9O9C45DCM3LhygT60vUoiP4AoVOxSc8GbymhqdjRUKn0Uo/GhrJ7Ey9m4S7ENaP9j+X/VMGvPRIbpg==" workbookSaltValue="xYHXgtb1NwkSyPwFOSCDC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12" i="5" l="1"/>
  <c r="AF11" i="5"/>
  <c r="DS10" i="5"/>
  <c r="AT10" i="5"/>
  <c r="F10" i="5"/>
  <c r="CB10" i="5" s="1"/>
  <c r="E10" i="5"/>
  <c r="CW10" i="5" s="1"/>
  <c r="D10" i="5"/>
  <c r="PT54" i="4" s="1"/>
  <c r="C10" i="5"/>
  <c r="DF10" i="5" s="1"/>
  <c r="B10" i="5"/>
  <c r="DZ9" i="5"/>
  <c r="DO9" i="5"/>
  <c r="DD9" i="5"/>
  <c r="CS9" i="5"/>
  <c r="CH9" i="5"/>
  <c r="BW9" i="5"/>
  <c r="BL9" i="5"/>
  <c r="BA9" i="5"/>
  <c r="AP9" i="5"/>
  <c r="AE9" i="5"/>
  <c r="T9" i="5"/>
  <c r="EJ6" i="5"/>
  <c r="EI6" i="5"/>
  <c r="EH6" i="5"/>
  <c r="ED12" i="5" s="1"/>
  <c r="EG6" i="5"/>
  <c r="EF6" i="5"/>
  <c r="EE6" i="5"/>
  <c r="EA12" i="5" s="1"/>
  <c r="ED6" i="5"/>
  <c r="EE11" i="5" s="1"/>
  <c r="EC6" i="5"/>
  <c r="ED11" i="5" s="1"/>
  <c r="EB6" i="5"/>
  <c r="EA6" i="5"/>
  <c r="EB11" i="5" s="1"/>
  <c r="DZ6" i="5"/>
  <c r="EA11" i="5" s="1"/>
  <c r="DY6" i="5"/>
  <c r="IL90" i="4" s="1"/>
  <c r="DX6" i="5"/>
  <c r="DT12" i="5" s="1"/>
  <c r="DW6" i="5"/>
  <c r="DS12" i="5" s="1"/>
  <c r="DV6" i="5"/>
  <c r="DR12" i="5" s="1"/>
  <c r="DU6" i="5"/>
  <c r="DQ12" i="5" s="1"/>
  <c r="DT6" i="5"/>
  <c r="DP12" i="5" s="1"/>
  <c r="DS6" i="5"/>
  <c r="DT11" i="5" s="1"/>
  <c r="DR6" i="5"/>
  <c r="DS11" i="5" s="1"/>
  <c r="DQ6" i="5"/>
  <c r="DP6" i="5"/>
  <c r="DO6" i="5"/>
  <c r="GK80" i="4" s="1"/>
  <c r="DN6" i="5"/>
  <c r="HK90" i="4" s="1"/>
  <c r="DM6" i="5"/>
  <c r="DL6" i="5"/>
  <c r="DK6" i="5"/>
  <c r="DG12" i="5" s="1"/>
  <c r="DJ6" i="5"/>
  <c r="DF12" i="5" s="1"/>
  <c r="DI6" i="5"/>
  <c r="DH6" i="5"/>
  <c r="DG6" i="5"/>
  <c r="DH11" i="5" s="1"/>
  <c r="DF6" i="5"/>
  <c r="DG11" i="5" s="1"/>
  <c r="DE6" i="5"/>
  <c r="DF11" i="5" s="1"/>
  <c r="DD6" i="5"/>
  <c r="DC6" i="5"/>
  <c r="DB6" i="5"/>
  <c r="CX12" i="5" s="1"/>
  <c r="DA6" i="5"/>
  <c r="QN56" i="4" s="1"/>
  <c r="CZ6" i="5"/>
  <c r="CY6" i="5"/>
  <c r="CU12" i="5" s="1"/>
  <c r="CX6" i="5"/>
  <c r="CT12" i="5" s="1"/>
  <c r="CW6" i="5"/>
  <c r="CX11" i="5" s="1"/>
  <c r="CV6" i="5"/>
  <c r="CU6" i="5"/>
  <c r="CV11" i="5" s="1"/>
  <c r="CT6" i="5"/>
  <c r="CU11" i="5" s="1"/>
  <c r="CS6" i="5"/>
  <c r="CT11" i="5" s="1"/>
  <c r="CR6" i="5"/>
  <c r="FI90" i="4" s="1"/>
  <c r="CQ6" i="5"/>
  <c r="MN56" i="4" s="1"/>
  <c r="CP6" i="5"/>
  <c r="CL12" i="5" s="1"/>
  <c r="CO6" i="5"/>
  <c r="CK12" i="5" s="1"/>
  <c r="CN6" i="5"/>
  <c r="CJ12" i="5" s="1"/>
  <c r="CM6" i="5"/>
  <c r="CI12" i="5" s="1"/>
  <c r="CL6" i="5"/>
  <c r="MN55" i="4" s="1"/>
  <c r="CK6" i="5"/>
  <c r="CL11" i="5" s="1"/>
  <c r="CJ6" i="5"/>
  <c r="CK11" i="5" s="1"/>
  <c r="CI6" i="5"/>
  <c r="CJ11" i="5" s="1"/>
  <c r="CH6" i="5"/>
  <c r="JL55" i="4" s="1"/>
  <c r="CG6" i="5"/>
  <c r="EH90" i="4" s="1"/>
  <c r="CF6" i="5"/>
  <c r="CE6" i="5"/>
  <c r="CA12" i="5" s="1"/>
  <c r="CD6" i="5"/>
  <c r="BZ12" i="5" s="1"/>
  <c r="CC6" i="5"/>
  <c r="FL56" i="4" s="1"/>
  <c r="CB6" i="5"/>
  <c r="CA6" i="5"/>
  <c r="CB11" i="5" s="1"/>
  <c r="BZ6" i="5"/>
  <c r="CA11" i="5" s="1"/>
  <c r="BY6" i="5"/>
  <c r="BZ11" i="5" s="1"/>
  <c r="BX6" i="5"/>
  <c r="BW6" i="5"/>
  <c r="BX11" i="5" s="1"/>
  <c r="BV6" i="5"/>
  <c r="BU6" i="5"/>
  <c r="BQ12" i="5" s="1"/>
  <c r="BT6" i="5"/>
  <c r="BP12" i="5" s="1"/>
  <c r="BS6" i="5"/>
  <c r="BO12" i="5" s="1"/>
  <c r="BR6" i="5"/>
  <c r="BN12" i="5" s="1"/>
  <c r="BQ6" i="5"/>
  <c r="BM12" i="5" s="1"/>
  <c r="BP6" i="5"/>
  <c r="BO6" i="5"/>
  <c r="BP11" i="5" s="1"/>
  <c r="BN6" i="5"/>
  <c r="BL55" i="4" s="1"/>
  <c r="BM6" i="5"/>
  <c r="BN11" i="5" s="1"/>
  <c r="BL6" i="5"/>
  <c r="BK6" i="5"/>
  <c r="BJ6" i="5"/>
  <c r="BF12" i="5" s="1"/>
  <c r="BI6" i="5"/>
  <c r="QN33" i="4" s="1"/>
  <c r="BH6" i="5"/>
  <c r="BD12" i="5" s="1"/>
  <c r="BG6" i="5"/>
  <c r="BC12" i="5" s="1"/>
  <c r="BF6" i="5"/>
  <c r="BB12" i="5" s="1"/>
  <c r="BE6" i="5"/>
  <c r="BF11" i="5" s="1"/>
  <c r="BD6" i="5"/>
  <c r="BC6" i="5"/>
  <c r="BD11" i="5" s="1"/>
  <c r="BB6" i="5"/>
  <c r="BC11" i="5" s="1"/>
  <c r="BA6" i="5"/>
  <c r="BB11" i="5" s="1"/>
  <c r="AZ6" i="5"/>
  <c r="BE90" i="4" s="1"/>
  <c r="AY6" i="5"/>
  <c r="AU12" i="5" s="1"/>
  <c r="AX6" i="5"/>
  <c r="AT12" i="5" s="1"/>
  <c r="AW6" i="5"/>
  <c r="AS12" i="5" s="1"/>
  <c r="AV6" i="5"/>
  <c r="AU6" i="5"/>
  <c r="JL33" i="4" s="1"/>
  <c r="AT6" i="5"/>
  <c r="MN32" i="4" s="1"/>
  <c r="AS6" i="5"/>
  <c r="AT11" i="5" s="1"/>
  <c r="AR6" i="5"/>
  <c r="AQ6" i="5"/>
  <c r="AR11" i="5" s="1"/>
  <c r="AP6" i="5"/>
  <c r="JL32" i="4" s="1"/>
  <c r="AO6" i="5"/>
  <c r="AD90" i="4" s="1"/>
  <c r="AN6" i="5"/>
  <c r="AJ12" i="5" s="1"/>
  <c r="AM6" i="5"/>
  <c r="AI12" i="5" s="1"/>
  <c r="AL6" i="5"/>
  <c r="GF33" i="4" s="1"/>
  <c r="AK6" i="5"/>
  <c r="FL33" i="4" s="1"/>
  <c r="AJ6" i="5"/>
  <c r="AI6" i="5"/>
  <c r="HT32" i="4" s="1"/>
  <c r="AH6" i="5"/>
  <c r="AI11" i="5" s="1"/>
  <c r="AG6" i="5"/>
  <c r="AH11" i="5" s="1"/>
  <c r="AF6" i="5"/>
  <c r="AE6" i="5"/>
  <c r="AD6" i="5"/>
  <c r="AC6" i="5"/>
  <c r="Y12" i="5" s="1"/>
  <c r="AB6" i="5"/>
  <c r="X12" i="5" s="1"/>
  <c r="AA6" i="5"/>
  <c r="W12" i="5" s="1"/>
  <c r="Z6" i="5"/>
  <c r="V12" i="5" s="1"/>
  <c r="Y6" i="5"/>
  <c r="U12" i="5" s="1"/>
  <c r="X6" i="5"/>
  <c r="Y11" i="5" s="1"/>
  <c r="W6" i="5"/>
  <c r="X11" i="5" s="1"/>
  <c r="V6" i="5"/>
  <c r="BL32" i="4" s="1"/>
  <c r="U6" i="5"/>
  <c r="V11" i="5" s="1"/>
  <c r="T6"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DG90" i="4"/>
  <c r="CF90" i="4"/>
  <c r="C90" i="4"/>
  <c r="RA81" i="4"/>
  <c r="JN81" i="4"/>
  <c r="IM81" i="4"/>
  <c r="HL81" i="4"/>
  <c r="CA81" i="4"/>
  <c r="AZ81" i="4"/>
  <c r="RA80" i="4"/>
  <c r="NX80" i="4"/>
  <c r="MW80" i="4"/>
  <c r="KO80" i="4"/>
  <c r="JN80" i="4"/>
  <c r="CA80" i="4"/>
  <c r="AZ80" i="4"/>
  <c r="PZ79" i="4"/>
  <c r="NX79" i="4"/>
  <c r="JN79" i="4"/>
  <c r="GK79" i="4"/>
  <c r="DB79" i="4"/>
  <c r="Y79" i="4"/>
  <c r="OZ56" i="4"/>
  <c r="OF56" i="4"/>
  <c r="JL56" i="4"/>
  <c r="GZ56" i="4"/>
  <c r="CF56" i="4"/>
  <c r="BL56" i="4"/>
  <c r="RH55" i="4"/>
  <c r="LT55" i="4"/>
  <c r="KZ55" i="4"/>
  <c r="HT55" i="4"/>
  <c r="GZ55" i="4"/>
  <c r="GF55" i="4"/>
  <c r="ER55" i="4"/>
  <c r="CF55" i="4"/>
  <c r="AR55" i="4"/>
  <c r="QN54" i="4"/>
  <c r="CF54" i="4"/>
  <c r="RH33" i="4"/>
  <c r="PT33" i="4"/>
  <c r="OZ33" i="4"/>
  <c r="MN33" i="4"/>
  <c r="LT33" i="4"/>
  <c r="KZ33" i="4"/>
  <c r="CZ33" i="4"/>
  <c r="BL33" i="4"/>
  <c r="AR33" i="4"/>
  <c r="X33" i="4"/>
  <c r="PT32" i="4"/>
  <c r="OZ32" i="4"/>
  <c r="OF32" i="4"/>
  <c r="LT32" i="4"/>
  <c r="KF32" i="4"/>
  <c r="ER32" i="4"/>
  <c r="CZ32" i="4"/>
  <c r="QN31" i="4"/>
  <c r="OF31" i="4"/>
  <c r="LT31" i="4"/>
  <c r="HT31" i="4"/>
  <c r="GZ31" i="4"/>
  <c r="LZ10" i="4"/>
  <c r="IT10" i="4"/>
  <c r="FN10" i="4"/>
  <c r="CH10" i="4"/>
  <c r="B10" i="4"/>
  <c r="PF8" i="4"/>
  <c r="LZ8" i="4"/>
  <c r="IT8" i="4"/>
  <c r="FN8" i="4"/>
  <c r="CH8" i="4"/>
  <c r="B8" i="4"/>
  <c r="B5" i="4"/>
  <c r="CV10" i="5" l="1"/>
  <c r="DP11" i="5"/>
  <c r="DH10" i="5"/>
  <c r="DR10" i="5"/>
  <c r="RH32" i="4"/>
  <c r="X10" i="5"/>
  <c r="EC10" i="5"/>
  <c r="AQ12" i="5"/>
  <c r="GF56" i="4"/>
  <c r="IM79" i="4"/>
  <c r="RH31" i="4"/>
  <c r="CF32" i="4"/>
  <c r="AR54" i="4"/>
  <c r="KF56" i="4"/>
  <c r="OY79" i="4"/>
  <c r="AI10" i="5"/>
  <c r="ED10" i="5"/>
  <c r="BP10" i="5"/>
  <c r="AJ11" i="5"/>
  <c r="GZ32" i="4"/>
  <c r="GZ54" i="4"/>
  <c r="BZ10" i="5"/>
  <c r="CM12" i="5"/>
  <c r="GF54" i="4"/>
  <c r="LT56" i="4"/>
  <c r="GZ33" i="4"/>
  <c r="CF31" i="4"/>
  <c r="HT33" i="4"/>
  <c r="KZ54" i="4"/>
  <c r="DB80" i="4"/>
  <c r="MW81" i="4"/>
  <c r="CA10" i="5"/>
  <c r="KZ56" i="4"/>
  <c r="KF55" i="4"/>
  <c r="CZ31" i="4"/>
  <c r="LT54" i="4"/>
  <c r="PT55" i="4"/>
  <c r="CK10" i="5"/>
  <c r="CL10" i="5"/>
  <c r="U11" i="5"/>
  <c r="X32" i="4"/>
  <c r="FL32" i="4"/>
  <c r="AG11" i="5"/>
  <c r="AF12" i="5"/>
  <c r="ER33" i="4"/>
  <c r="AS11" i="5"/>
  <c r="KZ32" i="4"/>
  <c r="AR12" i="5"/>
  <c r="KF33" i="4"/>
  <c r="QN32" i="4"/>
  <c r="BE11" i="5"/>
  <c r="BM11" i="5"/>
  <c r="X55" i="4"/>
  <c r="BQ11" i="5"/>
  <c r="CZ55" i="4"/>
  <c r="FL55" i="4"/>
  <c r="BY11" i="5"/>
  <c r="BX12" i="5"/>
  <c r="ER56" i="4"/>
  <c r="CB12" i="5"/>
  <c r="HT56" i="4"/>
  <c r="QN55" i="4"/>
  <c r="CW11" i="5"/>
  <c r="CV12" i="5"/>
  <c r="PT56" i="4"/>
  <c r="DE11" i="5"/>
  <c r="Y80" i="4"/>
  <c r="DI11" i="5"/>
  <c r="EC80" i="4"/>
  <c r="DH12" i="5"/>
  <c r="DB81" i="4"/>
  <c r="EA10" i="5"/>
  <c r="CI10" i="5"/>
  <c r="AQ10" i="5"/>
  <c r="MW79" i="4"/>
  <c r="JL54" i="4"/>
  <c r="JL31" i="4"/>
  <c r="AF10" i="5"/>
  <c r="U10" i="5"/>
  <c r="BX10" i="5"/>
  <c r="BM10" i="5"/>
  <c r="BB10" i="5"/>
  <c r="DP10" i="5"/>
  <c r="DE10" i="5"/>
  <c r="CT10" i="5"/>
  <c r="ER54" i="4"/>
  <c r="X54" i="4"/>
  <c r="OF54" i="4"/>
  <c r="ER31" i="4"/>
  <c r="X31" i="4"/>
  <c r="CF33" i="4"/>
  <c r="GK81" i="4"/>
  <c r="KO81" i="4"/>
  <c r="DQ11" i="5"/>
  <c r="HL80" i="4"/>
  <c r="EC11" i="5"/>
  <c r="OY80" i="4"/>
  <c r="EB12" i="5"/>
  <c r="NX81" i="4"/>
  <c r="AZ79" i="4"/>
  <c r="DE12" i="5"/>
  <c r="Y81" i="4"/>
  <c r="DI12" i="5"/>
  <c r="EC81" i="4"/>
  <c r="DR11" i="5"/>
  <c r="IM80" i="4"/>
  <c r="EC12" i="5"/>
  <c r="OY81" i="4"/>
  <c r="KF31" i="4"/>
  <c r="OZ31" i="4"/>
  <c r="CZ54" i="4"/>
  <c r="HT54" i="4"/>
  <c r="RH54" i="4"/>
  <c r="OF55" i="4"/>
  <c r="X56" i="4"/>
  <c r="CZ56" i="4"/>
  <c r="DG10" i="5"/>
  <c r="BO10" i="5"/>
  <c r="W10" i="5"/>
  <c r="CA79" i="4"/>
  <c r="BL54" i="4"/>
  <c r="BL31" i="4"/>
  <c r="V10" i="5"/>
  <c r="AH10" i="5"/>
  <c r="AS10" i="5"/>
  <c r="BD10" i="5"/>
  <c r="CX10" i="5"/>
  <c r="DI10" i="5"/>
  <c r="DT10" i="5"/>
  <c r="AQ11" i="5"/>
  <c r="AH12" i="5"/>
  <c r="CW12" i="5"/>
  <c r="AR31" i="4"/>
  <c r="GF31" i="4"/>
  <c r="KZ31" i="4"/>
  <c r="PT31" i="4"/>
  <c r="AR32" i="4"/>
  <c r="GF32" i="4"/>
  <c r="OF33" i="4"/>
  <c r="KF54" i="4"/>
  <c r="OZ54" i="4"/>
  <c r="OZ55" i="4"/>
  <c r="AR56" i="4"/>
  <c r="RH56" i="4"/>
  <c r="EC79" i="4"/>
  <c r="KO79" i="4"/>
  <c r="PZ80" i="4"/>
  <c r="PZ81" i="4"/>
  <c r="BF10" i="5"/>
  <c r="BQ10" i="5"/>
  <c r="EB10" i="5"/>
  <c r="BO11" i="5"/>
  <c r="BY12" i="5"/>
  <c r="EE10" i="5"/>
  <c r="CM10" i="5"/>
  <c r="AU10" i="5"/>
  <c r="RA79" i="4"/>
  <c r="MN54" i="4"/>
  <c r="MN31" i="4"/>
  <c r="Y10" i="5"/>
  <c r="AJ10" i="5"/>
  <c r="CJ10" i="5"/>
  <c r="CU10" i="5"/>
  <c r="W11" i="5"/>
  <c r="CM11" i="5"/>
  <c r="DQ10" i="5"/>
  <c r="BY10" i="5"/>
  <c r="AG10" i="5"/>
  <c r="HL79" i="4"/>
  <c r="FL54" i="4"/>
  <c r="FL31" i="4"/>
  <c r="AR10" i="5"/>
  <c r="BC10" i="5"/>
  <c r="BN10" i="5"/>
  <c r="AU11" i="5"/>
  <c r="CI11" i="5"/>
  <c r="AG12" i="5"/>
  <c r="BE12" i="5"/>
  <c r="BE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<sst xmlns="http://schemas.openxmlformats.org/spreadsheetml/2006/main" count="262" uniqueCount="107">
  <si>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</si>
  <si>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</si>
  <si>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</si>
  <si>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</si>
  <si>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</si>
  <si>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</si>
  <si>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</si>
  <si>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</si>
  <si>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</si>
  <si>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</si>
  <si>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</si>
  <si>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</si>
  <si>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</si>
  <si>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</si>
  <si>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</si>
  <si>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</si>
  <si>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</si>
  <si>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</si>
  <si>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</si>
  <si>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</si>
  <si>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</si>
  <si>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</si>
  <si>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</si>
  <si>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</si>
  <si>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</si>
  <si>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</si>
  <si>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</si>
  <si>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</si>
  <si>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</si>
  <si>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</si>
  <si>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</si>
  <si>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</si>
  <si>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</si>
  <si>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</si>
  <si>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</si>
  <si>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</si>
  <si>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</si>
  <si>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</si>
  <si>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</si>
  <si>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</si>
  <si>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</si>
  <si>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</si>
  <si>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</si>
  <si>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</si>
  <si>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</si>
  <si>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</si>
  <si>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</si>
  <si>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</si>
  <si>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</si>
  <si>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</si>
  <si>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</si>
  <si>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</si>
  <si>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</si>
  <si>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</si>
  <si>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</si>
  <si>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</si>
  <si>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</si>
  <si>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</si>
  <si>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</si>
  <si>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</si>
  <si>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</si>
  <si>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</si>
  <si>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</si>
  <si>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</si>
  <si>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</si>
  <si>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</si>
  <si>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</si>
  <si>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</si>
  <si>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</si>
  <si>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</si>
  <si>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</si>
  <si>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</si>
  <si>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</si>
  <si>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</si>
  <si>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</si>
  <si>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</si>
  <si>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</si>
  <si>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</si>
  <si>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</si>
  <si>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</si>
  <si>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</si>
  <si>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</si>
  <si>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</si>
  <si>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</si>
  <si>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</si>
  <si>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</si>
  <si>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</si>
  <si>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</si>
  <si>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074616</t>
  </si>
  <si>
    <t>46</t>
  </si>
  <si>
    <t>02</t>
  </si>
  <si>
    <t>0</t>
  </si>
  <si>
    <t>000</t>
  </si>
  <si>
    <t>福島県　西郷村</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</si>
  <si>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</si>
  <si>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</si>
  <si>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</si>
  <si>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</si>
  <si>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</si>
  <si>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</si>
  <si>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</si>
  <si>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</si>
  <si>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</si>
  <si>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</si>
  <si>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状では経営の健全化、効率化については概ね良好であると考えられる。今後もユーザー企業の節水や生産ラインの合理化等、契約水量の減少が見込まれる可能性もあるため、将来の安定的な収入の確保に努めていきたい。
　なお、大平工業用水道事業においては令和５年度より料金改定の取組を実施済であり、他事業も含めて今後も定期的な料金水準の見直しを行っていく。
　また、老朽化については、今後も有形固定資産減価償却率の増加が見込まれることから、優先順位や投資規模等を考慮しつつ施設の改良、更新を進め施設の効率性を高めながら将来の運営体制や投資の在り方について検討していく必要があると考える。</t>
    <rPh sb="1" eb="3">
      <t>ゲンジョウ</t>
    </rPh>
    <rPh sb="5" eb="7">
      <t>ケイエイ</t>
    </rPh>
    <rPh sb="8" eb="11">
      <t>ケンゼンカ</t>
    </rPh>
    <rPh sb="12" eb="15">
      <t>コウリツカ</t>
    </rPh>
    <rPh sb="20" eb="21">
      <t>オオム</t>
    </rPh>
    <rPh sb="22" eb="24">
      <t>リョウコウ</t>
    </rPh>
    <rPh sb="28" eb="29">
      <t>カンガ</t>
    </rPh>
    <rPh sb="34" eb="36">
      <t>コンゴ</t>
    </rPh>
    <rPh sb="41" eb="43">
      <t>キギョウ</t>
    </rPh>
    <rPh sb="44" eb="46">
      <t>セッスイ</t>
    </rPh>
    <rPh sb="47" eb="49">
      <t>セイサン</t>
    </rPh>
    <rPh sb="53" eb="56">
      <t>ゴウリカ</t>
    </rPh>
    <rPh sb="56" eb="57">
      <t>トウ</t>
    </rPh>
    <rPh sb="58" eb="60">
      <t>ケイヤク</t>
    </rPh>
    <rPh sb="60" eb="62">
      <t>スイリョウ</t>
    </rPh>
    <rPh sb="63" eb="65">
      <t>ゲンショウ</t>
    </rPh>
    <rPh sb="66" eb="68">
      <t>ミコ</t>
    </rPh>
    <rPh sb="71" eb="74">
      <t>カノウセイ</t>
    </rPh>
    <rPh sb="80" eb="82">
      <t>ショウライ</t>
    </rPh>
    <rPh sb="83" eb="86">
      <t>アンテイテキ</t>
    </rPh>
    <rPh sb="87" eb="89">
      <t>シュウニュウ</t>
    </rPh>
    <rPh sb="90" eb="92">
      <t>カクホ</t>
    </rPh>
    <rPh sb="93" eb="94">
      <t>ツト</t>
    </rPh>
    <rPh sb="106" eb="113">
      <t>オオヒラコウギョウヨウスイドウ</t>
    </rPh>
    <rPh sb="113" eb="115">
      <t>ジギョウ</t>
    </rPh>
    <rPh sb="120" eb="122">
      <t>レイワ</t>
    </rPh>
    <rPh sb="123" eb="125">
      <t>ネンド</t>
    </rPh>
    <rPh sb="127" eb="131">
      <t>リョウキンカイテイ</t>
    </rPh>
    <rPh sb="132" eb="134">
      <t>トリクミ</t>
    </rPh>
    <rPh sb="135" eb="138">
      <t>ジッシズ</t>
    </rPh>
    <rPh sb="142" eb="145">
      <t>タジギョウ</t>
    </rPh>
    <rPh sb="146" eb="147">
      <t>フク</t>
    </rPh>
    <rPh sb="149" eb="151">
      <t>コンゴ</t>
    </rPh>
    <rPh sb="152" eb="155">
      <t>テイキテキ</t>
    </rPh>
    <rPh sb="156" eb="158">
      <t>リョウキン</t>
    </rPh>
    <rPh sb="158" eb="160">
      <t>スイジュン</t>
    </rPh>
    <rPh sb="161" eb="163">
      <t>ミナオ</t>
    </rPh>
    <rPh sb="165" eb="166">
      <t>オコナ</t>
    </rPh>
    <rPh sb="176" eb="179">
      <t>ロウキュウカ</t>
    </rPh>
    <rPh sb="185" eb="187">
      <t>コンゴ</t>
    </rPh>
    <rPh sb="188" eb="190">
      <t>ユウケイ</t>
    </rPh>
    <rPh sb="190" eb="192">
      <t>コテイ</t>
    </rPh>
    <rPh sb="192" eb="194">
      <t>シサン</t>
    </rPh>
    <rPh sb="194" eb="196">
      <t>ゲンカ</t>
    </rPh>
    <rPh sb="196" eb="198">
      <t>ショウキャク</t>
    </rPh>
    <rPh sb="198" eb="199">
      <t>リツ</t>
    </rPh>
    <rPh sb="200" eb="202">
      <t>ゾウカ</t>
    </rPh>
    <rPh sb="203" eb="205">
      <t>ミコ</t>
    </rPh>
    <rPh sb="213" eb="215">
      <t>ユウセン</t>
    </rPh>
    <rPh sb="215" eb="217">
      <t>ジュンイ</t>
    </rPh>
    <rPh sb="218" eb="220">
      <t>トウシ</t>
    </rPh>
    <rPh sb="220" eb="222">
      <t>キボ</t>
    </rPh>
    <rPh sb="222" eb="223">
      <t>トウ</t>
    </rPh>
    <rPh sb="224" eb="226">
      <t>コウリョ</t>
    </rPh>
    <rPh sb="229" eb="231">
      <t>シセツ</t>
    </rPh>
    <rPh sb="232" eb="234">
      <t>カイリョウ</t>
    </rPh>
    <rPh sb="235" eb="237">
      <t>コウシン</t>
    </rPh>
    <rPh sb="238" eb="239">
      <t>スス</t>
    </rPh>
    <rPh sb="240" eb="242">
      <t>シセツ</t>
    </rPh>
    <rPh sb="243" eb="246">
      <t>コウリツセイ</t>
    </rPh>
    <rPh sb="247" eb="248">
      <t>タカ</t>
    </rPh>
    <rPh sb="252" eb="254">
      <t>ショウライ</t>
    </rPh>
    <rPh sb="255" eb="257">
      <t>ウンエイ</t>
    </rPh>
    <rPh sb="257" eb="259">
      <t>タイセイ</t>
    </rPh>
    <rPh sb="260" eb="262">
      <t>トウシ</t>
    </rPh>
    <rPh sb="263" eb="264">
      <t>ア</t>
    </rPh>
    <rPh sb="265" eb="266">
      <t>カタ</t>
    </rPh>
    <rPh sb="270" eb="272">
      <t>ケントウ</t>
    </rPh>
    <rPh sb="276" eb="278">
      <t>ヒツヨウ</t>
    </rPh>
    <rPh sb="282" eb="283">
      <t>カンガ</t>
    </rPh>
    <phoneticPr fontId="5"/>
  </si>
  <si>
    <r>
      <rPr>
        <sz val="11"/>
        <rFont val="ＭＳ ゴシック"/>
        <family val="3"/>
        <charset val="128"/>
      </rPr>
      <t>①経常収支比率</t>
    </r>
    <r>
      <rPr>
        <sz val="11"/>
        <color theme="1"/>
        <rFont val="ＭＳ ゴシック"/>
        <family val="3"/>
        <charset val="128"/>
      </rPr>
      <t xml:space="preserve">：現在に至るまで100％を超えており黒字経営ではあるが、資産の見直しを行った結果、減価償却費等が増加したため昨年度より数値が下がる結果となった。今後は見直し後の資産により費用計上することとなるため、更なる費用削減や料金水準の見直しや努めていく。
②累積欠損金比率：0％のため、今後も引き続き健全経営に努める。
</t>
    </r>
    <r>
      <rPr>
        <sz val="11"/>
        <rFont val="ＭＳ ゴシック"/>
        <family val="3"/>
        <charset val="128"/>
      </rPr>
      <t>③流動比率</t>
    </r>
    <r>
      <rPr>
        <sz val="11"/>
        <color theme="1"/>
        <rFont val="ＭＳ ゴシック"/>
        <family val="3"/>
        <charset val="128"/>
      </rPr>
      <t xml:space="preserve">：流動資産の減少により、数値が下降したが、十分な支払能力を有しているとされる概ね200％の水準を超えており、短期債務に対する支払能力を有しているといえる。
</t>
    </r>
    <r>
      <rPr>
        <sz val="11"/>
        <rFont val="ＭＳ ゴシック"/>
        <family val="3"/>
        <charset val="128"/>
      </rPr>
      <t>④企業債残高対給水収益比率</t>
    </r>
    <r>
      <rPr>
        <sz val="11"/>
        <color theme="1"/>
        <rFont val="ＭＳ ゴシック"/>
        <family val="3"/>
        <charset val="128"/>
      </rPr>
      <t xml:space="preserve">：類似団体と比べて低いが、今後も適正な借入に努めていく。
</t>
    </r>
    <r>
      <rPr>
        <sz val="11"/>
        <rFont val="ＭＳ ゴシック"/>
        <family val="3"/>
        <charset val="128"/>
      </rPr>
      <t>⑤料金回収率</t>
    </r>
    <r>
      <rPr>
        <sz val="11"/>
        <color theme="1"/>
        <rFont val="ＭＳ ゴシック"/>
        <family val="3"/>
        <charset val="128"/>
      </rPr>
      <t xml:space="preserve">：①経常収支比率記載のとおり、資産見直しに伴う減価償却費等の増により、昨年度と比べ20％程度減少したが、令和５年度において料金改定を行ったこともあり、100％は超えている。引き続き料金水準の見直しを行い、適正化に努めていく。
</t>
    </r>
    <r>
      <rPr>
        <sz val="11"/>
        <rFont val="ＭＳ ゴシック"/>
        <family val="3"/>
        <charset val="128"/>
      </rPr>
      <t>⑥給水原価</t>
    </r>
    <r>
      <rPr>
        <sz val="11"/>
        <color theme="1"/>
        <rFont val="ＭＳ ゴシック"/>
        <family val="3"/>
        <charset val="128"/>
      </rPr>
      <t xml:space="preserve">：昨年度からの上昇理由は、①経常収支比率記載による。類似団体等平均を上回るほか近年上昇傾向にあるため、費用抑制のための見直しを行っていく必要がある。
</t>
    </r>
    <r>
      <rPr>
        <sz val="11"/>
        <rFont val="ＭＳ ゴシック"/>
        <family val="3"/>
        <charset val="128"/>
      </rPr>
      <t>⑦施設利用率</t>
    </r>
    <r>
      <rPr>
        <sz val="11"/>
        <color theme="1"/>
        <rFont val="ＭＳ ゴシック"/>
        <family val="3"/>
        <charset val="128"/>
      </rPr>
      <t xml:space="preserve">：近年上昇傾向にあり、今年度は類似団体平均を上回る施設の利用となった。
</t>
    </r>
    <r>
      <rPr>
        <sz val="11"/>
        <rFont val="ＭＳ ゴシック"/>
        <family val="3"/>
        <charset val="128"/>
      </rPr>
      <t>⑧契約率</t>
    </r>
    <r>
      <rPr>
        <sz val="11"/>
        <color theme="1"/>
        <rFont val="ＭＳ ゴシック"/>
        <family val="3"/>
        <charset val="128"/>
      </rPr>
      <t>：契約水量の増加により数値が上昇した。
　</t>
    </r>
    <rPh sb="61" eb="64">
      <t>サクネンド</t>
    </rPh>
    <rPh sb="66" eb="68">
      <t>スウチ</t>
    </rPh>
    <rPh sb="69" eb="70">
      <t>サ</t>
    </rPh>
    <rPh sb="72" eb="74">
      <t>ケッカ</t>
    </rPh>
    <rPh sb="106" eb="107">
      <t>サラ</t>
    </rPh>
    <rPh sb="148" eb="149">
      <t>ヒ</t>
    </rPh>
    <rPh sb="150" eb="151">
      <t>ツヅ</t>
    </rPh>
    <rPh sb="173" eb="175">
      <t>ゲンショウ</t>
    </rPh>
    <rPh sb="179" eb="181">
      <t>スウチ</t>
    </rPh>
    <rPh sb="182" eb="184">
      <t>カコウ</t>
    </rPh>
    <rPh sb="215" eb="216">
      <t>コ</t>
    </rPh>
    <rPh sb="234" eb="235">
      <t>ユウ</t>
    </rPh>
    <rPh sb="258" eb="260">
      <t>スイジュン</t>
    </rPh>
    <rPh sb="265" eb="267">
      <t>レイワ</t>
    </rPh>
    <rPh sb="269" eb="270">
      <t>カ</t>
    </rPh>
    <rPh sb="270" eb="271">
      <t>イ</t>
    </rPh>
    <rPh sb="345" eb="347">
      <t>レイワ</t>
    </rPh>
    <rPh sb="348" eb="350">
      <t>ネンド</t>
    </rPh>
    <rPh sb="354" eb="358">
      <t>リョウキンカイテイ</t>
    </rPh>
    <rPh sb="359" eb="360">
      <t>オコナ</t>
    </rPh>
    <rPh sb="379" eb="380">
      <t>ヒ</t>
    </rPh>
    <rPh sb="381" eb="382">
      <t>ツヅ</t>
    </rPh>
    <rPh sb="388" eb="390">
      <t>ミナオ</t>
    </rPh>
    <rPh sb="392" eb="393">
      <t>オコナ</t>
    </rPh>
    <rPh sb="399" eb="400">
      <t>ツト</t>
    </rPh>
    <rPh sb="441" eb="442">
      <t>トウ</t>
    </rPh>
    <rPh sb="442" eb="444">
      <t>ヘイキン</t>
    </rPh>
    <rPh sb="445" eb="447">
      <t>ウワマワ</t>
    </rPh>
    <rPh sb="450" eb="452">
      <t>キンネン</t>
    </rPh>
    <rPh sb="452" eb="456">
      <t>ジョウショウケイコウ</t>
    </rPh>
    <rPh sb="493" eb="495">
      <t>キンネン</t>
    </rPh>
    <rPh sb="503" eb="506">
      <t>コンネンド</t>
    </rPh>
    <rPh sb="507" eb="511">
      <t>ルイジダンタイ</t>
    </rPh>
    <rPh sb="511" eb="513">
      <t>ヘイキン</t>
    </rPh>
    <rPh sb="514" eb="516">
      <t>ウワマワ</t>
    </rPh>
    <rPh sb="517" eb="519">
      <t>シセツ</t>
    </rPh>
    <rPh sb="538" eb="540">
      <t>ゾウカ</t>
    </rPh>
    <rPh sb="546" eb="548">
      <t>ジョウショウ</t>
    </rPh>
    <phoneticPr fontId="5"/>
  </si>
  <si>
    <t>①有形固定資産減価償却率：上記1①記載のとおり、資産の見直しにより昨年度より減少している。類似団体や全国平均よりは低いため、他の団体に比べて施設全体の経年化の進みは遅い状況にある。
②管路経年化率・③管路更新率：経年管は残存していない状況にあり、今後はアセットマネジメントの結果を基にした計画的な改良、更新を図っていく必要がある。</t>
    <rPh sb="1" eb="3">
      <t>ユウケイ</t>
    </rPh>
    <rPh sb="3" eb="5">
      <t>コテイ</t>
    </rPh>
    <rPh sb="5" eb="7">
      <t>シサン</t>
    </rPh>
    <rPh sb="7" eb="9">
      <t>ゲンカ</t>
    </rPh>
    <rPh sb="9" eb="11">
      <t>ショウキャク</t>
    </rPh>
    <rPh sb="11" eb="12">
      <t>リツ</t>
    </rPh>
    <rPh sb="92" eb="98">
      <t>カンロケイネンカリツ</t>
    </rPh>
    <rPh sb="100" eb="102">
      <t>カンロ</t>
    </rPh>
    <rPh sb="102" eb="105">
      <t>コウシンリツ</t>
    </rPh>
    <rPh sb="106" eb="108">
      <t>ケイネン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</si>
</sst>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57.75</c:v>
                </c:pt>
                <c:pt idx="1">
                  <c:v>58.54</c:v>
                </c:pt>
                <c:pt idx="2">
                  <c:v>59.84</c:v>
                </c:pt>
                <c:pt idx="3">
                  <c:v>53.81</c:v>
                </c:pt>
                <c:pt idx="4">
                  <c:v>50.2</c:v>
                </c:pt>
              </c:numCache>
            </c:numRef>
          </c:val>
          <c:extLst>
            <c:ext xmlns:c16="http://schemas.microsoft.com/office/drawing/2014/chart" uri="{C3380CC4-5D6E-409C-BE32-E72D297353CC}">
              <c16:uniqueId val="{00000000-4395-4DC8-956E-D2E04412C3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4395-4DC8-956E-D2E04412C3B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93-41E9-90C4-33FEB6F5B29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AE93-41E9-90C4-33FEB6F5B29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150.68</c:v>
                </c:pt>
                <c:pt idx="1">
                  <c:v>129.41999999999999</c:v>
                </c:pt>
                <c:pt idx="2">
                  <c:v>107.72</c:v>
                </c:pt>
                <c:pt idx="3">
                  <c:v>133.81</c:v>
                </c:pt>
                <c:pt idx="4">
                  <c:v>108.77</c:v>
                </c:pt>
              </c:numCache>
            </c:numRef>
          </c:val>
          <c:extLst>
            <c:ext xmlns:c16="http://schemas.microsoft.com/office/drawing/2014/chart" uri="{C3380CC4-5D6E-409C-BE32-E72D297353CC}">
              <c16:uniqueId val="{00000000-9DE4-4DA6-A309-8B74547550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9DE4-4DA6-A309-8B74547550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8E-40D3-94B4-EBB38C451B9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B88E-40D3-94B4-EBB38C451B9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75-4A72-BF0E-AA2D1498122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6575-4A72-BF0E-AA2D1498122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789.49</c:v>
                </c:pt>
                <c:pt idx="1">
                  <c:v>730.38</c:v>
                </c:pt>
                <c:pt idx="2">
                  <c:v>735.59</c:v>
                </c:pt>
                <c:pt idx="3">
                  <c:v>193.07</c:v>
                </c:pt>
                <c:pt idx="4">
                  <c:v>532.46</c:v>
                </c:pt>
              </c:numCache>
            </c:numRef>
          </c:val>
          <c:extLst>
            <c:ext xmlns:c16="http://schemas.microsoft.com/office/drawing/2014/chart" uri="{C3380CC4-5D6E-409C-BE32-E72D297353CC}">
              <c16:uniqueId val="{00000000-41A5-4CF4-8859-D99EA44106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41A5-4CF4-8859-D99EA441061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322.37</c:v>
                </c:pt>
                <c:pt idx="1">
                  <c:v>293.8</c:v>
                </c:pt>
                <c:pt idx="2">
                  <c:v>266.89999999999998</c:v>
                </c:pt>
                <c:pt idx="3">
                  <c:v>282.44</c:v>
                </c:pt>
                <c:pt idx="4">
                  <c:v>236.79</c:v>
                </c:pt>
              </c:numCache>
            </c:numRef>
          </c:val>
          <c:extLst>
            <c:ext xmlns:c16="http://schemas.microsoft.com/office/drawing/2014/chart" uri="{C3380CC4-5D6E-409C-BE32-E72D297353CC}">
              <c16:uniqueId val="{00000000-66C8-4D7E-BDEE-D7F8ACC27E7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66C8-4D7E-BDEE-D7F8ACC27E7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133.08000000000001</c:v>
                </c:pt>
                <c:pt idx="1">
                  <c:v>111.05</c:v>
                </c:pt>
                <c:pt idx="2">
                  <c:v>92.89</c:v>
                </c:pt>
                <c:pt idx="3">
                  <c:v>125.35</c:v>
                </c:pt>
                <c:pt idx="4">
                  <c:v>101.3</c:v>
                </c:pt>
              </c:numCache>
            </c:numRef>
          </c:val>
          <c:extLst>
            <c:ext xmlns:c16="http://schemas.microsoft.com/office/drawing/2014/chart" uri="{C3380CC4-5D6E-409C-BE32-E72D297353CC}">
              <c16:uniqueId val="{00000000-675A-4D05-B1F1-61C9BE234E3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675A-4D05-B1F1-61C9BE234E3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24.24</c:v>
                </c:pt>
                <c:pt idx="1">
                  <c:v>29.04</c:v>
                </c:pt>
                <c:pt idx="2">
                  <c:v>34.729999999999997</c:v>
                </c:pt>
                <c:pt idx="3">
                  <c:v>30.59</c:v>
                </c:pt>
                <c:pt idx="4">
                  <c:v>37.89</c:v>
                </c:pt>
              </c:numCache>
            </c:numRef>
          </c:val>
          <c:extLst>
            <c:ext xmlns:c16="http://schemas.microsoft.com/office/drawing/2014/chart" uri="{C3380CC4-5D6E-409C-BE32-E72D297353CC}">
              <c16:uniqueId val="{00000000-94AE-4BE9-81BC-12C8A0ACB9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94AE-4BE9-81BC-12C8A0ACB9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41.38</c:v>
                </c:pt>
                <c:pt idx="1">
                  <c:v>45.34</c:v>
                </c:pt>
                <c:pt idx="2">
                  <c:v>47.32</c:v>
                </c:pt>
                <c:pt idx="3">
                  <c:v>46.54</c:v>
                </c:pt>
                <c:pt idx="4">
                  <c:v>50.67</c:v>
                </c:pt>
              </c:numCache>
            </c:numRef>
          </c:val>
          <c:extLst>
            <c:ext xmlns:c16="http://schemas.microsoft.com/office/drawing/2014/chart" uri="{C3380CC4-5D6E-409C-BE32-E72D297353CC}">
              <c16:uniqueId val="{00000000-E0C1-4681-93E0-38AA571FDB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E0C1-4681-93E0-38AA571FDB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93.24</c:v>
                </c:pt>
                <c:pt idx="1">
                  <c:v>88.85</c:v>
                </c:pt>
                <c:pt idx="2">
                  <c:v>88.85</c:v>
                </c:pt>
                <c:pt idx="3">
                  <c:v>88.85</c:v>
                </c:pt>
                <c:pt idx="4">
                  <c:v>92.91</c:v>
                </c:pt>
              </c:numCache>
            </c:numRef>
          </c:val>
          <c:extLst>
            <c:ext xmlns:c16="http://schemas.microsoft.com/office/drawing/2014/chart" uri="{C3380CC4-5D6E-409C-BE32-E72D297353CC}">
              <c16:uniqueId val="{00000000-4058-4469-8BCA-D0528D01EE3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4058-4469-8BCA-D0528D01EE3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福島県　西郷村</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29600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3</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14999</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71.400000000000006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4</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27500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150.68</v>
      </c>
      <c r="Y32" s="121"/>
      <c r="Z32" s="121"/>
      <c r="AA32" s="121"/>
      <c r="AB32" s="121"/>
      <c r="AC32" s="121"/>
      <c r="AD32" s="121"/>
      <c r="AE32" s="121"/>
      <c r="AF32" s="121"/>
      <c r="AG32" s="121"/>
      <c r="AH32" s="121"/>
      <c r="AI32" s="121"/>
      <c r="AJ32" s="121"/>
      <c r="AK32" s="121"/>
      <c r="AL32" s="121"/>
      <c r="AM32" s="121"/>
      <c r="AN32" s="121"/>
      <c r="AO32" s="121"/>
      <c r="AP32" s="121"/>
      <c r="AQ32" s="122"/>
      <c r="AR32" s="120">
        <f>データ!U6</f>
        <v>129.41999999999999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107.72</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133.81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108.77</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789.49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730.38</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735.59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193.07</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532.46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322.37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293.8</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266.89999999999998</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282.44</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236.79</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133.08000000000001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111.05</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92.89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125.35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101.3</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24.24</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29.04</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34.729999999999997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30.59</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37.89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41.38</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45.34</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47.32</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46.54</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50.67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93.24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88.85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88.85</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88.85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92.91</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57.75</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58.54</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59.84</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53.81</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50.2</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55.38</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56.07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56.81</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57.34</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40.880000000000003</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41.24</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39.020000000000003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39.57</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41.29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0.31</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0.03</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vru6WIsCi1cp8CQicU9kV4YW/Jd8OQoWSrv3oNv/ksBbXaXCet95VZLza9IZT15d+Zzi/bhFsS9WiCxGb0iOw==" saltValue="pW+UXy7Wi/3MmNbF/iY7Rg=="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150.68</v>
      </c>
      <c r="U6" s="35">
        <f>U7</f>
        <v>129.41999999999999</v>
      </c>
      <c r="V6" s="35">
        <f>V7</f>
        <v>107.72</v>
      </c>
      <c r="W6" s="35">
        <f>W7</f>
        <v>133.81</v>
      </c>
      <c r="X6" s="35">
        <f t="shared" si="3"/>
        <v>108.77</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789.49</v>
      </c>
      <c r="AQ6" s="35">
        <f>AQ7</f>
        <v>730.38</v>
      </c>
      <c r="AR6" s="35">
        <f>AR7</f>
        <v>735.59</v>
      </c>
      <c r="AS6" s="35">
        <f>AS7</f>
        <v>193.07</v>
      </c>
      <c r="AT6" s="35">
        <f t="shared" si="3"/>
        <v>532.46</v>
      </c>
      <c r="AU6" s="35">
        <f t="shared" si="3"/>
        <v>771.18</v>
      </c>
      <c r="AV6" s="35">
        <f t="shared" si="3"/>
        <v>815.18</v>
      </c>
      <c r="AW6" s="35">
        <f t="shared" si="3"/>
        <v>808.62</v>
      </c>
      <c r="AX6" s="35">
        <f t="shared" si="3"/>
        <v>717.27</v>
      </c>
      <c r="AY6" s="35">
        <f t="shared" si="3"/>
        <v>676.82</v>
      </c>
      <c r="AZ6" s="33" t="str">
        <f>IF(AZ7="-","【-】","【"&amp;SUBSTITUTE(TEXT(AZ7,"#,##0.00"),"-","△")&amp;"】")</f>
        <v>【439.16】</v>
      </c>
      <c r="BA6" s="35">
        <f t="shared" si="3"/>
        <v>322.37</v>
      </c>
      <c r="BB6" s="35">
        <f>BB7</f>
        <v>293.8</v>
      </c>
      <c r="BC6" s="35">
        <f>BC7</f>
        <v>266.89999999999998</v>
      </c>
      <c r="BD6" s="35">
        <f>BD7</f>
        <v>282.44</v>
      </c>
      <c r="BE6" s="35">
        <f t="shared" si="3"/>
        <v>236.79</v>
      </c>
      <c r="BF6" s="35">
        <f t="shared" si="3"/>
        <v>444.01</v>
      </c>
      <c r="BG6" s="35">
        <f t="shared" si="3"/>
        <v>413.29</v>
      </c>
      <c r="BH6" s="35">
        <f t="shared" si="3"/>
        <v>408.48</v>
      </c>
      <c r="BI6" s="35">
        <f t="shared" si="3"/>
        <v>383.72</v>
      </c>
      <c r="BJ6" s="35">
        <f t="shared" si="3"/>
        <v>356.59</v>
      </c>
      <c r="BK6" s="33" t="str">
        <f>IF(BK7="-","【-】","【"&amp;SUBSTITUTE(TEXT(BK7,"#,##0.00"),"-","△")&amp;"】")</f>
        <v>【227.97】</v>
      </c>
      <c r="BL6" s="35">
        <f t="shared" si="3"/>
        <v>133.08000000000001</v>
      </c>
      <c r="BM6" s="35">
        <f>BM7</f>
        <v>111.05</v>
      </c>
      <c r="BN6" s="35">
        <f>BN7</f>
        <v>92.89</v>
      </c>
      <c r="BO6" s="35">
        <f>BO7</f>
        <v>125.35</v>
      </c>
      <c r="BP6" s="35">
        <f t="shared" si="3"/>
        <v>101.3</v>
      </c>
      <c r="BQ6" s="35">
        <f t="shared" si="3"/>
        <v>96.49</v>
      </c>
      <c r="BR6" s="35">
        <f t="shared" si="3"/>
        <v>101.92</v>
      </c>
      <c r="BS6" s="35">
        <f t="shared" si="3"/>
        <v>98.05</v>
      </c>
      <c r="BT6" s="35">
        <f t="shared" si="3"/>
        <v>100.19</v>
      </c>
      <c r="BU6" s="35">
        <f t="shared" si="3"/>
        <v>99.63</v>
      </c>
      <c r="BV6" s="33" t="str">
        <f>IF(BV7="-","【-】","【"&amp;SUBSTITUTE(TEXT(BV7,"#,##0.00"),"-","△")&amp;"】")</f>
        <v>【107.69】</v>
      </c>
      <c r="BW6" s="35">
        <f t="shared" si="3"/>
        <v>24.24</v>
      </c>
      <c r="BX6" s="35">
        <f>BX7</f>
        <v>29.04</v>
      </c>
      <c r="BY6" s="35">
        <f>BY7</f>
        <v>34.729999999999997</v>
      </c>
      <c r="BZ6" s="35">
        <f>BZ7</f>
        <v>30.59</v>
      </c>
      <c r="CA6" s="35">
        <f t="shared" si="3"/>
        <v>37.89</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41.38</v>
      </c>
      <c r="CI6" s="35">
        <f>CI7</f>
        <v>45.34</v>
      </c>
      <c r="CJ6" s="35">
        <f>CJ7</f>
        <v>47.32</v>
      </c>
      <c r="CK6" s="35">
        <f>CK7</f>
        <v>46.54</v>
      </c>
      <c r="CL6" s="35">
        <f t="shared" si="5"/>
        <v>50.67</v>
      </c>
      <c r="CM6" s="35">
        <f t="shared" si="5"/>
        <v>44.67</v>
      </c>
      <c r="CN6" s="35">
        <f t="shared" si="5"/>
        <v>41.71</v>
      </c>
      <c r="CO6" s="35">
        <f t="shared" si="5"/>
        <v>47.02</v>
      </c>
      <c r="CP6" s="35">
        <f t="shared" si="5"/>
        <v>47.4</v>
      </c>
      <c r="CQ6" s="35">
        <f t="shared" si="5"/>
        <v>47.6</v>
      </c>
      <c r="CR6" s="33" t="str">
        <f>IF(CR7="-","【-】","【"&amp;SUBSTITUTE(TEXT(CR7,"#,##0.00"),"-","△")&amp;"】")</f>
        <v>【52.31】</v>
      </c>
      <c r="CS6" s="35">
        <f t="shared" ref="CS6:DB6" si="6">CS7</f>
        <v>93.24</v>
      </c>
      <c r="CT6" s="35">
        <f>CT7</f>
        <v>88.85</v>
      </c>
      <c r="CU6" s="35">
        <f>CU7</f>
        <v>88.85</v>
      </c>
      <c r="CV6" s="35">
        <f>CV7</f>
        <v>88.85</v>
      </c>
      <c r="CW6" s="35">
        <f t="shared" si="6"/>
        <v>92.91</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57.75</v>
      </c>
      <c r="DE6" s="35">
        <f>DE7</f>
        <v>58.54</v>
      </c>
      <c r="DF6" s="35">
        <f>DF7</f>
        <v>59.84</v>
      </c>
      <c r="DG6" s="35">
        <f>DG7</f>
        <v>53.81</v>
      </c>
      <c r="DH6" s="35">
        <f t="shared" si="7"/>
        <v>50.2</v>
      </c>
      <c r="DI6" s="35">
        <f t="shared" si="7"/>
        <v>55.38</v>
      </c>
      <c r="DJ6" s="35">
        <f t="shared" si="7"/>
        <v>56.07</v>
      </c>
      <c r="DK6" s="35">
        <f t="shared" si="7"/>
        <v>55.87</v>
      </c>
      <c r="DL6" s="35">
        <f t="shared" si="7"/>
        <v>56.81</v>
      </c>
      <c r="DM6" s="35">
        <f t="shared" si="7"/>
        <v>57.34</v>
      </c>
      <c r="DN6" s="33" t="str">
        <f>IF(DN7="-","【-】","【"&amp;SUBSTITUTE(TEXT(DN7,"#,##0.00"),"-","△")&amp;"】")</f>
        <v>【61.29】</v>
      </c>
      <c r="DO6" s="35">
        <f t="shared" ref="DO6:DX6" si="8">DO7</f>
        <v>0</v>
      </c>
      <c r="DP6" s="35">
        <f>DP7</f>
        <v>0</v>
      </c>
      <c r="DQ6" s="35">
        <f>DQ7</f>
        <v>0</v>
      </c>
      <c r="DR6" s="35">
        <f>DR7</f>
        <v>0</v>
      </c>
      <c r="DS6" s="35">
        <f t="shared" si="8"/>
        <v>0</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29600</v>
      </c>
      <c r="L7" s="37" t="s">
        <v>96</v>
      </c>
      <c r="M7" s="38">
        <v>3</v>
      </c>
      <c r="N7" s="38">
        <v>14999</v>
      </c>
      <c r="O7" s="39" t="s">
        <v>97</v>
      </c>
      <c r="P7" s="39">
        <v>71.400000000000006</v>
      </c>
      <c r="Q7" s="38">
        <v>4</v>
      </c>
      <c r="R7" s="38">
        <v>27500</v>
      </c>
      <c r="S7" s="37" t="s">
        <v>98</v>
      </c>
      <c r="T7" s="40">
        <v>150.68</v>
      </c>
      <c r="U7" s="40">
        <v>129.41999999999999</v>
      </c>
      <c r="V7" s="40">
        <v>107.72</v>
      </c>
      <c r="W7" s="40">
        <v>133.81</v>
      </c>
      <c r="X7" s="40">
        <v>108.77</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789.49</v>
      </c>
      <c r="AQ7" s="40">
        <v>730.38</v>
      </c>
      <c r="AR7" s="40">
        <v>735.59</v>
      </c>
      <c r="AS7" s="40">
        <v>193.07</v>
      </c>
      <c r="AT7" s="40">
        <v>532.46</v>
      </c>
      <c r="AU7" s="40">
        <v>771.18</v>
      </c>
      <c r="AV7" s="40">
        <v>815.18</v>
      </c>
      <c r="AW7" s="40">
        <v>808.62</v>
      </c>
      <c r="AX7" s="40">
        <v>717.27</v>
      </c>
      <c r="AY7" s="40">
        <v>676.82</v>
      </c>
      <c r="AZ7" s="40">
        <v>439.16</v>
      </c>
      <c r="BA7" s="40">
        <v>322.37</v>
      </c>
      <c r="BB7" s="40">
        <v>293.8</v>
      </c>
      <c r="BC7" s="40">
        <v>266.89999999999998</v>
      </c>
      <c r="BD7" s="40">
        <v>282.44</v>
      </c>
      <c r="BE7" s="40">
        <v>236.79</v>
      </c>
      <c r="BF7" s="40">
        <v>444.01</v>
      </c>
      <c r="BG7" s="40">
        <v>413.29</v>
      </c>
      <c r="BH7" s="40">
        <v>408.48</v>
      </c>
      <c r="BI7" s="40">
        <v>383.72</v>
      </c>
      <c r="BJ7" s="40">
        <v>356.59</v>
      </c>
      <c r="BK7" s="40">
        <v>227.97</v>
      </c>
      <c r="BL7" s="40">
        <v>133.08000000000001</v>
      </c>
      <c r="BM7" s="40">
        <v>111.05</v>
      </c>
      <c r="BN7" s="40">
        <v>92.89</v>
      </c>
      <c r="BO7" s="40">
        <v>125.35</v>
      </c>
      <c r="BP7" s="40">
        <v>101.3</v>
      </c>
      <c r="BQ7" s="40">
        <v>96.49</v>
      </c>
      <c r="BR7" s="40">
        <v>101.92</v>
      </c>
      <c r="BS7" s="40">
        <v>98.05</v>
      </c>
      <c r="BT7" s="40">
        <v>100.19</v>
      </c>
      <c r="BU7" s="40">
        <v>99.63</v>
      </c>
      <c r="BV7" s="40">
        <v>107.69</v>
      </c>
      <c r="BW7" s="40">
        <v>24.24</v>
      </c>
      <c r="BX7" s="40">
        <v>29.04</v>
      </c>
      <c r="BY7" s="40">
        <v>34.729999999999997</v>
      </c>
      <c r="BZ7" s="40">
        <v>30.59</v>
      </c>
      <c r="CA7" s="40">
        <v>37.89</v>
      </c>
      <c r="CB7" s="40">
        <v>33.229999999999997</v>
      </c>
      <c r="CC7" s="40">
        <v>31.6</v>
      </c>
      <c r="CD7" s="40">
        <v>33.26</v>
      </c>
      <c r="CE7" s="40">
        <v>32.869999999999997</v>
      </c>
      <c r="CF7" s="40">
        <v>34.1</v>
      </c>
      <c r="CG7" s="40">
        <v>20.260000000000002</v>
      </c>
      <c r="CH7" s="40">
        <v>41.38</v>
      </c>
      <c r="CI7" s="40">
        <v>45.34</v>
      </c>
      <c r="CJ7" s="40">
        <v>47.32</v>
      </c>
      <c r="CK7" s="40">
        <v>46.54</v>
      </c>
      <c r="CL7" s="40">
        <v>50.67</v>
      </c>
      <c r="CM7" s="40">
        <v>44.67</v>
      </c>
      <c r="CN7" s="40">
        <v>41.71</v>
      </c>
      <c r="CO7" s="40">
        <v>47.02</v>
      </c>
      <c r="CP7" s="40">
        <v>47.4</v>
      </c>
      <c r="CQ7" s="40">
        <v>47.6</v>
      </c>
      <c r="CR7" s="40">
        <v>52.31</v>
      </c>
      <c r="CS7" s="40">
        <v>93.24</v>
      </c>
      <c r="CT7" s="40">
        <v>88.85</v>
      </c>
      <c r="CU7" s="40">
        <v>88.85</v>
      </c>
      <c r="CV7" s="40">
        <v>88.85</v>
      </c>
      <c r="CW7" s="40">
        <v>92.91</v>
      </c>
      <c r="CX7" s="40">
        <v>63.89</v>
      </c>
      <c r="CY7" s="40">
        <v>64.7</v>
      </c>
      <c r="CZ7" s="40">
        <v>65.38</v>
      </c>
      <c r="DA7" s="40">
        <v>68.25</v>
      </c>
      <c r="DB7" s="40">
        <v>68.150000000000006</v>
      </c>
      <c r="DC7" s="40">
        <v>77.2</v>
      </c>
      <c r="DD7" s="40">
        <v>57.75</v>
      </c>
      <c r="DE7" s="40">
        <v>58.54</v>
      </c>
      <c r="DF7" s="40">
        <v>59.84</v>
      </c>
      <c r="DG7" s="40">
        <v>53.81</v>
      </c>
      <c r="DH7" s="40">
        <v>50.2</v>
      </c>
      <c r="DI7" s="40">
        <v>55.38</v>
      </c>
      <c r="DJ7" s="40">
        <v>56.07</v>
      </c>
      <c r="DK7" s="40">
        <v>55.87</v>
      </c>
      <c r="DL7" s="40">
        <v>56.81</v>
      </c>
      <c r="DM7" s="40">
        <v>57.34</v>
      </c>
      <c r="DN7" s="40">
        <v>61.29</v>
      </c>
      <c r="DO7" s="40">
        <v>0</v>
      </c>
      <c r="DP7" s="40">
        <v>0</v>
      </c>
      <c r="DQ7" s="40">
        <v>0</v>
      </c>
      <c r="DR7" s="40">
        <v>0</v>
      </c>
      <c r="DS7" s="40">
        <v>0</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150.68</v>
      </c>
      <c r="V11" s="48">
        <f>IF(U6="-",NA(),U6)</f>
        <v>129.41999999999999</v>
      </c>
      <c r="W11" s="48">
        <f>IF(V6="-",NA(),V6)</f>
        <v>107.72</v>
      </c>
      <c r="X11" s="48">
        <f>IF(W6="-",NA(),W6)</f>
        <v>133.81</v>
      </c>
      <c r="Y11" s="48">
        <f>IF(X6="-",NA(),X6)</f>
        <v>108.77</v>
      </c>
      <c r="AE11" s="47" t="s">
        <v>23</v>
      </c>
      <c r="AF11" s="48">
        <f>IF(AE6="-",NA(),AE6)</f>
        <v>0</v>
      </c>
      <c r="AG11" s="48">
        <f>IF(AF6="-",NA(),AF6)</f>
        <v>0</v>
      </c>
      <c r="AH11" s="48">
        <f>IF(AG6="-",NA(),AG6)</f>
        <v>0</v>
      </c>
      <c r="AI11" s="48">
        <f>IF(AH6="-",NA(),AH6)</f>
        <v>0</v>
      </c>
      <c r="AJ11" s="48">
        <f>IF(AI6="-",NA(),AI6)</f>
        <v>0</v>
      </c>
      <c r="AP11" s="47" t="s">
        <v>23</v>
      </c>
      <c r="AQ11" s="48">
        <f>IF(AP6="-",NA(),AP6)</f>
        <v>789.49</v>
      </c>
      <c r="AR11" s="48">
        <f>IF(AQ6="-",NA(),AQ6)</f>
        <v>730.38</v>
      </c>
      <c r="AS11" s="48">
        <f>IF(AR6="-",NA(),AR6)</f>
        <v>735.59</v>
      </c>
      <c r="AT11" s="48">
        <f>IF(AS6="-",NA(),AS6)</f>
        <v>193.07</v>
      </c>
      <c r="AU11" s="48">
        <f>IF(AT6="-",NA(),AT6)</f>
        <v>532.46</v>
      </c>
      <c r="BA11" s="47" t="s">
        <v>23</v>
      </c>
      <c r="BB11" s="48">
        <f>IF(BA6="-",NA(),BA6)</f>
        <v>322.37</v>
      </c>
      <c r="BC11" s="48">
        <f>IF(BB6="-",NA(),BB6)</f>
        <v>293.8</v>
      </c>
      <c r="BD11" s="48">
        <f>IF(BC6="-",NA(),BC6)</f>
        <v>266.89999999999998</v>
      </c>
      <c r="BE11" s="48">
        <f>IF(BD6="-",NA(),BD6)</f>
        <v>282.44</v>
      </c>
      <c r="BF11" s="48">
        <f>IF(BE6="-",NA(),BE6)</f>
        <v>236.79</v>
      </c>
      <c r="BL11" s="47" t="s">
        <v>23</v>
      </c>
      <c r="BM11" s="48">
        <f>IF(BL6="-",NA(),BL6)</f>
        <v>133.08000000000001</v>
      </c>
      <c r="BN11" s="48">
        <f>IF(BM6="-",NA(),BM6)</f>
        <v>111.05</v>
      </c>
      <c r="BO11" s="48">
        <f>IF(BN6="-",NA(),BN6)</f>
        <v>92.89</v>
      </c>
      <c r="BP11" s="48">
        <f>IF(BO6="-",NA(),BO6)</f>
        <v>125.35</v>
      </c>
      <c r="BQ11" s="48">
        <f>IF(BP6="-",NA(),BP6)</f>
        <v>101.3</v>
      </c>
      <c r="BW11" s="47" t="s">
        <v>23</v>
      </c>
      <c r="BX11" s="48">
        <f>IF(BW6="-",NA(),BW6)</f>
        <v>24.24</v>
      </c>
      <c r="BY11" s="48">
        <f>IF(BX6="-",NA(),BX6)</f>
        <v>29.04</v>
      </c>
      <c r="BZ11" s="48">
        <f>IF(BY6="-",NA(),BY6)</f>
        <v>34.729999999999997</v>
      </c>
      <c r="CA11" s="48">
        <f>IF(BZ6="-",NA(),BZ6)</f>
        <v>30.59</v>
      </c>
      <c r="CB11" s="48">
        <f>IF(CA6="-",NA(),CA6)</f>
        <v>37.89</v>
      </c>
      <c r="CH11" s="47" t="s">
        <v>23</v>
      </c>
      <c r="CI11" s="48">
        <f>IF(CH6="-",NA(),CH6)</f>
        <v>41.38</v>
      </c>
      <c r="CJ11" s="48">
        <f>IF(CI6="-",NA(),CI6)</f>
        <v>45.34</v>
      </c>
      <c r="CK11" s="48">
        <f>IF(CJ6="-",NA(),CJ6)</f>
        <v>47.32</v>
      </c>
      <c r="CL11" s="48">
        <f>IF(CK6="-",NA(),CK6)</f>
        <v>46.54</v>
      </c>
      <c r="CM11" s="48">
        <f>IF(CL6="-",NA(),CL6)</f>
        <v>50.67</v>
      </c>
      <c r="CS11" s="47" t="s">
        <v>23</v>
      </c>
      <c r="CT11" s="48">
        <f>IF(CS6="-",NA(),CS6)</f>
        <v>93.24</v>
      </c>
      <c r="CU11" s="48">
        <f>IF(CT6="-",NA(),CT6)</f>
        <v>88.85</v>
      </c>
      <c r="CV11" s="48">
        <f>IF(CU6="-",NA(),CU6)</f>
        <v>88.85</v>
      </c>
      <c r="CW11" s="48">
        <f>IF(CV6="-",NA(),CV6)</f>
        <v>88.85</v>
      </c>
      <c r="CX11" s="48">
        <f>IF(CW6="-",NA(),CW6)</f>
        <v>92.91</v>
      </c>
      <c r="DD11" s="47" t="s">
        <v>23</v>
      </c>
      <c r="DE11" s="48">
        <f>IF(DD6="-",NA(),DD6)</f>
        <v>57.75</v>
      </c>
      <c r="DF11" s="48">
        <f>IF(DE6="-",NA(),DE6)</f>
        <v>58.54</v>
      </c>
      <c r="DG11" s="48">
        <f>IF(DF6="-",NA(),DF6)</f>
        <v>59.84</v>
      </c>
      <c r="DH11" s="48">
        <f>IF(DG6="-",NA(),DG6)</f>
        <v>53.81</v>
      </c>
      <c r="DI11" s="48">
        <f>IF(DH6="-",NA(),DH6)</f>
        <v>50.2</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和知 眞子</cp:lastModifiedBy>
  <dcterms:created xsi:type="dcterms:W3CDTF">2025-12-15T05:01:59Z</dcterms:created>
  <dcterms:modified xsi:type="dcterms:W3CDTF">2026-01-19T00:24:19Z</dcterms:modified>
  <cp:category/>
</cp:coreProperties>
</file>