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N:\上下水道課\suidou\報告・回答関係\2025\20260205〆　公営企業に係る経営比較分析表（令和６年度決算）の分析等について（依頼）\1：回答\"/>
    </mc:Choice>
  </mc:AlternateContent>
  <xr:revisionPtr revIDLastSave="0" documentId="13_ncr:1_{75DB32FD-061B-44B2-B219-58D7714521A3}" xr6:coauthVersionLast="47" xr6:coauthVersionMax="47" xr10:uidLastSave="{00000000-0000-0000-0000-000000000000}"/>
  <workbookProtection workbookAlgorithmName="SHA-512" workbookHashValue="lPzJvVrLfUUrtn4DKcu91S4HpZoMhxdzBgY5g3sBrakKgIXd/1ODT/dehCHcMAqw0tIlkKJnogrc9MIPAT1MZw==" workbookSaltValue="fY2v1IUA6j7I9ray8KddAw==" workbookSpinCount="100000" lockStructure="1"/>
  <bookViews>
    <workbookView xWindow="6555" yWindow="0" windowWidth="22095" windowHeight="1558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AT8" i="4" s="1"/>
  <c r="R6" i="5"/>
  <c r="AL8" i="4" s="1"/>
  <c r="Q6" i="5"/>
  <c r="P6" i="5"/>
  <c r="P10" i="4" s="1"/>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F85" i="4"/>
  <c r="E85" i="4"/>
  <c r="BB10" i="4"/>
  <c r="AT10" i="4"/>
  <c r="AL10" i="4"/>
  <c r="W10" i="4"/>
  <c r="B10" i="4"/>
  <c r="AD8" i="4"/>
  <c r="W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<sst xmlns="http://schemas.openxmlformats.org/spreadsheetml/2006/main" count="228" uniqueCount="113">
  <si>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</si>
  <si>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</si>
  <si>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</si>
  <si>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</si>
  <si>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</si>
  <si>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</si>
  <si>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</si>
  <si>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</si>
  <si>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</si>
  <si>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</si>
  <si>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</si>
  <si>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</si>
  <si>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</si>
  <si>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</si>
  <si>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</si>
  <si>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</si>
  <si>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</si>
  <si>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</si>
  <si>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</si>
  <si>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</si>
  <si>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</si>
  <si>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</si>
  <si>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</si>
  <si>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</si>
  <si>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</si>
  <si>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</si>
  <si>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</si>
  <si>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</si>
  <si>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</si>
  <si>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</si>
  <si>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</si>
  <si>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</si>
  <si>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</si>
  <si>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</si>
  <si>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</si>
  <si>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</si>
  <si>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</si>
  <si>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</si>
  <si>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</si>
  <si>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</si>
  <si>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</si>
  <si>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</si>
  <si>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</si>
  <si>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</si>
  <si>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</si>
  <si>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</si>
  <si>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</si>
  <si>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</si>
  <si>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</si>
  <si>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</si>
  <si>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</si>
  <si>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</si>
  <si>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</si>
  <si>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</si>
  <si>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</si>
  <si>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</si>
  <si>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</si>
  <si>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</si>
  <si>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</si>
  <si>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</si>
  <si>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</si>
  <si>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</si>
  <si>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</si>
  <si>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</si>
  <si>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</si>
  <si>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</si>
  <si>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</si>
  <si>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</si>
  <si>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</si>
  <si>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</si>
  <si>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</si>
  <si>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</si>
  <si>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</si>
  <si>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</si>
  <si>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</si>
  <si>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</si>
  <si>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</si>
  <si>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</si>
  <si>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</si>
  <si>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</si>
  <si>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</si>
  <si>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</si>
  <si>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</si>
  <si>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</si>
  <si>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</si>
  <si>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</si>
  <si>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</si>
  <si>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</si>
  <si>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</si>
  <si>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</si>
  <si>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</si>
  <si>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</si>
  <si>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</si>
  <si>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西郷村</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</si>
  <si>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</si>
  <si>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</si>
  <si>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</si>
  <si>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</si>
  <si>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</si>
  <si>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</si>
  <si>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</si>
  <si>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</si>
  <si>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</si>
  <si>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</si>
  <si>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</si>
  <si>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</si>
  <si>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</si>
  <si>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</si>
  <si>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</si>
  <si>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</si>
  <si>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現在の経営状況については、近年の状況からみると給水原価の上昇に伴って料金回収率や経営収支比率が徐々に低下しており、経営状況が悪化しつつある状況にあると言える。
　施設の老朽化等に関しては、悪化している傾向は見られないが、人口減少や水需要の減少、今後到来する更新期に備え効果的で効率的な更新を行うなど、将来にわたり持続可能な水道事業の運営の在り方について検討していく必要があると考える。</t>
    <rPh sb="189" eb="190">
      <t>カンガ</t>
    </rPh>
    <phoneticPr fontId="4"/>
  </si>
  <si>
    <t>①経常収支比率：資産の見直しを行った結果、減価償却費等が増加したため赤字となった。今後は見直し後の資産により費用計上することとなるため、それ以外の費用について引き続き削減等見直しを行う必要がある。
②累積欠損金比率：0％のため、今後も引き続き健全経営に努める。
③流動比率：短期債務に対して十分な支払能力を有しているとされる概ね200％の水準を大幅に超えて確保しており、短期債務に対する支払能力は概ね良好であるといえる。
④企業債残高対給水収益比率：類似団体と比べて低いが、今後も適正な借入に努めていく。
⑤料金回収率：①経常収支比率記載のとおり、資産見直しに伴う減価償却費等の増により、昨年度と比べ20％程度減少した。令和４年度から100％を下回っていることもあり、料金水準を適正化する必要がある。
⑥給水原価：昨年度からの上昇理由は、①経常収支比率記載による。まだ類似団体と比べては低いものの、近年上昇傾向にあったこともあり、適正料金の見直しによる収入の確保や費用抑制のための見直しを行っていく必要がある。
⑦施設利用率：日平均配水量の減により、類似団体を下った。ただし給水人口は微増で、単身等水使用量が少ない世帯が増加していると考えられるため、より効率的な利用となるよう対策を考える必要がある。
⑧有収率：近年上昇傾向にあり、類似団体平均を上回っている。今後も引き続き漏水の早期発見、修繕などの対策に取り組み有収率向上に務める。</t>
    <rPh sb="8" eb="10">
      <t>シサン</t>
    </rPh>
    <rPh sb="11" eb="13">
      <t>ミナオ</t>
    </rPh>
    <rPh sb="15" eb="16">
      <t>オコナ</t>
    </rPh>
    <rPh sb="18" eb="20">
      <t>ケッカ</t>
    </rPh>
    <rPh sb="21" eb="26">
      <t>ゲンカショウキャクヒ</t>
    </rPh>
    <rPh sb="26" eb="27">
      <t>トウ</t>
    </rPh>
    <rPh sb="28" eb="30">
      <t>ゾウカ</t>
    </rPh>
    <rPh sb="34" eb="36">
      <t>アカジ</t>
    </rPh>
    <rPh sb="41" eb="43">
      <t>コンゴ</t>
    </rPh>
    <rPh sb="44" eb="46">
      <t>ミナオ</t>
    </rPh>
    <rPh sb="47" eb="48">
      <t>ゴ</t>
    </rPh>
    <rPh sb="54" eb="56">
      <t>ヒヨウ</t>
    </rPh>
    <rPh sb="56" eb="58">
      <t>ケイジョウ</t>
    </rPh>
    <rPh sb="70" eb="72">
      <t>イガイ</t>
    </rPh>
    <rPh sb="79" eb="80">
      <t>ヒ</t>
    </rPh>
    <rPh sb="81" eb="82">
      <t>ツヅ</t>
    </rPh>
    <rPh sb="198" eb="199">
      <t>オオム</t>
    </rPh>
    <rPh sb="261" eb="267">
      <t>ケイジョウシュウシヒリツ</t>
    </rPh>
    <rPh sb="267" eb="269">
      <t>キサイ</t>
    </rPh>
    <rPh sb="274" eb="276">
      <t>シサン</t>
    </rPh>
    <rPh sb="276" eb="278">
      <t>ミナオ</t>
    </rPh>
    <rPh sb="280" eb="281">
      <t>トモナ</t>
    </rPh>
    <rPh sb="282" eb="288">
      <t>ゲンカショウキャクヒトウ</t>
    </rPh>
    <rPh sb="289" eb="290">
      <t>ゾウ</t>
    </rPh>
    <rPh sb="294" eb="297">
      <t>サクネンド</t>
    </rPh>
    <rPh sb="298" eb="299">
      <t>クラ</t>
    </rPh>
    <rPh sb="303" eb="305">
      <t>テイド</t>
    </rPh>
    <rPh sb="305" eb="307">
      <t>ゲンショウ</t>
    </rPh>
    <rPh sb="357" eb="360">
      <t>サクネンド</t>
    </rPh>
    <rPh sb="363" eb="365">
      <t>ジョウショウ</t>
    </rPh>
    <rPh sb="365" eb="367">
      <t>リユウ</t>
    </rPh>
    <rPh sb="370" eb="376">
      <t>ケイジョウシュウシヒリツ</t>
    </rPh>
    <rPh sb="376" eb="378">
      <t>キサイ</t>
    </rPh>
    <rPh sb="415" eb="419">
      <t>テキセイリョウキン</t>
    </rPh>
    <rPh sb="420" eb="422">
      <t>ミナオ</t>
    </rPh>
    <rPh sb="463" eb="466">
      <t>ヒヘイキン</t>
    </rPh>
    <rPh sb="466" eb="469">
      <t>ハイスイリョウ</t>
    </rPh>
    <rPh sb="470" eb="471">
      <t>ゲン</t>
    </rPh>
    <rPh sb="487" eb="491">
      <t>キュウスイジンコウ</t>
    </rPh>
    <rPh sb="492" eb="494">
      <t>ビゾウ</t>
    </rPh>
    <rPh sb="496" eb="498">
      <t>タンシン</t>
    </rPh>
    <rPh sb="498" eb="499">
      <t>トウ</t>
    </rPh>
    <rPh sb="499" eb="500">
      <t>ミズ</t>
    </rPh>
    <rPh sb="500" eb="503">
      <t>シヨウリョウ</t>
    </rPh>
    <rPh sb="504" eb="505">
      <t>スク</t>
    </rPh>
    <rPh sb="507" eb="509">
      <t>セタイ</t>
    </rPh>
    <rPh sb="510" eb="512">
      <t>ゾウカ</t>
    </rPh>
    <rPh sb="517" eb="518">
      <t>カンガ</t>
    </rPh>
    <rPh sb="527" eb="529">
      <t>コウリツ</t>
    </rPh>
    <rPh sb="529" eb="530">
      <t>テキ</t>
    </rPh>
    <rPh sb="531" eb="533">
      <t>リヨウ</t>
    </rPh>
    <rPh sb="538" eb="540">
      <t>タイサク</t>
    </rPh>
    <rPh sb="541" eb="542">
      <t>カンガ</t>
    </rPh>
    <rPh sb="544" eb="546">
      <t>ヒツヨウ</t>
    </rPh>
    <rPh sb="573" eb="574">
      <t>ウエ</t>
    </rPh>
    <phoneticPr fontId="4"/>
  </si>
  <si>
    <t>①有形固定資産減価償却率：上記1①記載のとおり、資産の見直しにより昨年度より減少している。類似団体や全国平均よりは低いため、他の団体に比べて施設全体の経年化の進みは遅い状況にある。
②管路経年化率・③管路更新率：経年管は残存していない状況にあり、今後はアセットマネジメントの結果を基にした計画的な改良、更新を図っていく必要がある。</t>
    <rPh sb="13" eb="15">
      <t>ジョウキ</t>
    </rPh>
    <rPh sb="17" eb="19">
      <t>キサイ</t>
    </rPh>
    <rPh sb="24" eb="26">
      <t>シサン</t>
    </rPh>
    <rPh sb="27" eb="29">
      <t>ミナオ</t>
    </rPh>
    <rPh sb="33" eb="36">
      <t>サクネンド</t>
    </rPh>
    <rPh sb="38" eb="40">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</si>
</sst>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87A-4FC0-84DE-10A28E5776D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387A-4FC0-84DE-10A28E5776D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60.4</c:v>
                </c:pt>
                <c:pt idx="1">
                  <c:v>59.76</c:v>
                </c:pt>
                <c:pt idx="2">
                  <c:v>59.02</c:v>
                </c:pt>
                <c:pt idx="3">
                  <c:v>55.36</c:v>
                </c:pt>
                <c:pt idx="4">
                  <c:v>53.99</c:v>
                </c:pt>
              </c:numCache>
            </c:numRef>
          </c:val>
          <c:extLst>
            <c:ext xmlns:c16="http://schemas.microsoft.com/office/drawing/2014/chart" uri="{C3380CC4-5D6E-409C-BE32-E72D297353CC}">
              <c16:uniqueId val="{00000000-DF2B-448D-84FE-1DCA24FB391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DF2B-448D-84FE-1DCA24FB391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78.02</c:v>
                </c:pt>
                <c:pt idx="1">
                  <c:v>79.400000000000006</c:v>
                </c:pt>
                <c:pt idx="2">
                  <c:v>79.56</c:v>
                </c:pt>
                <c:pt idx="3">
                  <c:v>84.82</c:v>
                </c:pt>
                <c:pt idx="4">
                  <c:v>87.29</c:v>
                </c:pt>
              </c:numCache>
            </c:numRef>
          </c:val>
          <c:extLst>
            <c:ext xmlns:c16="http://schemas.microsoft.com/office/drawing/2014/chart" uri="{C3380CC4-5D6E-409C-BE32-E72D297353CC}">
              <c16:uniqueId val="{00000000-28FD-4F13-9DAA-F3165F9E7C4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28FD-4F13-9DAA-F3165F9E7C4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115.67</c:v>
                </c:pt>
                <c:pt idx="1">
                  <c:v>113.08</c:v>
                </c:pt>
                <c:pt idx="2">
                  <c:v>103.51</c:v>
                </c:pt>
                <c:pt idx="3">
                  <c:v>105.86</c:v>
                </c:pt>
                <c:pt idx="4">
                  <c:v>86.99</c:v>
                </c:pt>
              </c:numCache>
            </c:numRef>
          </c:val>
          <c:extLst>
            <c:ext xmlns:c16="http://schemas.microsoft.com/office/drawing/2014/chart" uri="{C3380CC4-5D6E-409C-BE32-E72D297353CC}">
              <c16:uniqueId val="{00000000-4C0D-449B-932E-EFB7BEBD9DA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4C0D-449B-932E-EFB7BEBD9DA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47.9</c:v>
                </c:pt>
                <c:pt idx="1">
                  <c:v>46.63</c:v>
                </c:pt>
                <c:pt idx="2">
                  <c:v>47.87</c:v>
                </c:pt>
                <c:pt idx="3">
                  <c:v>47.43</c:v>
                </c:pt>
                <c:pt idx="4">
                  <c:v>43.6</c:v>
                </c:pt>
              </c:numCache>
            </c:numRef>
          </c:val>
          <c:extLst>
            <c:ext xmlns:c16="http://schemas.microsoft.com/office/drawing/2014/chart" uri="{C3380CC4-5D6E-409C-BE32-E72D297353CC}">
              <c16:uniqueId val="{00000000-D989-4443-9F27-E15E0DCB81B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D989-4443-9F27-E15E0DCB81B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CF3-40F4-8380-58B05664ED8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1CF3-40F4-8380-58B05664ED8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92C-48D8-A698-7E5B0CE949C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A92C-48D8-A698-7E5B0CE949C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971.81</c:v>
                </c:pt>
                <c:pt idx="1">
                  <c:v>933</c:v>
                </c:pt>
                <c:pt idx="2">
                  <c:v>864.76</c:v>
                </c:pt>
                <c:pt idx="3">
                  <c:v>674.8</c:v>
                </c:pt>
                <c:pt idx="4">
                  <c:v>591.23</c:v>
                </c:pt>
              </c:numCache>
            </c:numRef>
          </c:val>
          <c:extLst>
            <c:ext xmlns:c16="http://schemas.microsoft.com/office/drawing/2014/chart" uri="{C3380CC4-5D6E-409C-BE32-E72D297353CC}">
              <c16:uniqueId val="{00000000-C6CA-4289-9C77-DC07AC4BCD2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C6CA-4289-9C77-DC07AC4BCD2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220.22</c:v>
                </c:pt>
                <c:pt idx="1">
                  <c:v>303.74</c:v>
                </c:pt>
                <c:pt idx="2">
                  <c:v>294.35000000000002</c:v>
                </c:pt>
                <c:pt idx="3">
                  <c:v>282.12</c:v>
                </c:pt>
                <c:pt idx="4">
                  <c:v>268.86</c:v>
                </c:pt>
              </c:numCache>
            </c:numRef>
          </c:val>
          <c:extLst>
            <c:ext xmlns:c16="http://schemas.microsoft.com/office/drawing/2014/chart" uri="{C3380CC4-5D6E-409C-BE32-E72D297353CC}">
              <c16:uniqueId val="{00000000-87B7-4263-B861-1D63B78A341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87B7-4263-B861-1D63B78A341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108.59</c:v>
                </c:pt>
                <c:pt idx="1">
                  <c:v>104.06</c:v>
                </c:pt>
                <c:pt idx="2">
                  <c:v>96.59</c:v>
                </c:pt>
                <c:pt idx="3">
                  <c:v>97.05</c:v>
                </c:pt>
                <c:pt idx="4">
                  <c:v>77.25</c:v>
                </c:pt>
              </c:numCache>
            </c:numRef>
          </c:val>
          <c:extLst>
            <c:ext xmlns:c16="http://schemas.microsoft.com/office/drawing/2014/chart" uri="{C3380CC4-5D6E-409C-BE32-E72D297353CC}">
              <c16:uniqueId val="{00000000-DAA1-46F8-8745-73215547B42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DAA1-46F8-8745-73215547B42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130.80000000000001</c:v>
                </c:pt>
                <c:pt idx="1">
                  <c:v>137.49</c:v>
                </c:pt>
                <c:pt idx="2">
                  <c:v>149.53</c:v>
                </c:pt>
                <c:pt idx="3">
                  <c:v>149.18</c:v>
                </c:pt>
                <c:pt idx="4">
                  <c:v>187.7</c:v>
                </c:pt>
              </c:numCache>
            </c:numRef>
          </c:val>
          <c:extLst>
            <c:ext xmlns:c16="http://schemas.microsoft.com/office/drawing/2014/chart" uri="{C3380CC4-5D6E-409C-BE32-E72D297353CC}">
              <c16:uniqueId val="{00000000-863C-46F1-A819-CF0997D93F6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863C-46F1-A819-CF0997D93F6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37" zoomScale="85" zoomScaleNormal="85"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福島県　西郷村</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A6</v>
      </c>
      <c r="X8" s="75"/>
      <c r="Y8" s="75"/>
      <c r="Z8" s="75"/>
      <c r="AA8" s="75"/>
      <c r="AB8" s="75"/>
      <c r="AC8" s="75"/>
      <c r="AD8" s="75" t="str">
        <f>データ!$M$6</f>
        <v>非設置</v>
      </c>
      <c r="AE8" s="75"/>
      <c r="AF8" s="75"/>
      <c r="AG8" s="75"/>
      <c r="AH8" s="75"/>
      <c r="AI8" s="75"/>
      <c r="AJ8" s="75"/>
      <c r="AK8" s="2"/>
      <c r="AL8" s="58">
        <f>データ!$R$6</f>
        <v>20616</v>
      </c>
      <c r="AM8" s="58"/>
      <c r="AN8" s="58"/>
      <c r="AO8" s="58"/>
      <c r="AP8" s="58"/>
      <c r="AQ8" s="58"/>
      <c r="AR8" s="58"/>
      <c r="AS8" s="58"/>
      <c r="AT8" s="55">
        <f>データ!$S$6</f>
        <v>192.06</v>
      </c>
      <c r="AU8" s="56"/>
      <c r="AV8" s="56"/>
      <c r="AW8" s="56"/>
      <c r="AX8" s="56"/>
      <c r="AY8" s="56"/>
      <c r="AZ8" s="56"/>
      <c r="BA8" s="56"/>
      <c r="BB8" s="45">
        <f>データ!$T$6</f>
        <v>107.34</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79.48</v>
      </c>
      <c r="J10" s="56"/>
      <c r="K10" s="56"/>
      <c r="L10" s="56"/>
      <c r="M10" s="56"/>
      <c r="N10" s="56"/>
      <c r="O10" s="57"/>
      <c r="P10" s="45">
        <f>データ!$P$6</f>
        <v>96.8</v>
      </c>
      <c r="Q10" s="45"/>
      <c r="R10" s="45"/>
      <c r="S10" s="45"/>
      <c r="T10" s="45"/>
      <c r="U10" s="45"/>
      <c r="V10" s="45"/>
      <c r="W10" s="58">
        <f>データ!$Q$6</f>
        <v>2640</v>
      </c>
      <c r="X10" s="58"/>
      <c r="Y10" s="58"/>
      <c r="Z10" s="58"/>
      <c r="AA10" s="58"/>
      <c r="AB10" s="58"/>
      <c r="AC10" s="58"/>
      <c r="AD10" s="2"/>
      <c r="AE10" s="2"/>
      <c r="AF10" s="2"/>
      <c r="AG10" s="2"/>
      <c r="AH10" s="2"/>
      <c r="AI10" s="2"/>
      <c r="AJ10" s="2"/>
      <c r="AK10" s="2"/>
      <c r="AL10" s="58">
        <f>データ!$U$6</f>
        <v>19885</v>
      </c>
      <c r="AM10" s="58"/>
      <c r="AN10" s="58"/>
      <c r="AO10" s="58"/>
      <c r="AP10" s="58"/>
      <c r="AQ10" s="58"/>
      <c r="AR10" s="58"/>
      <c r="AS10" s="58"/>
      <c r="AT10" s="55">
        <f>データ!$V$6</f>
        <v>66.2</v>
      </c>
      <c r="AU10" s="56"/>
      <c r="AV10" s="56"/>
      <c r="AW10" s="56"/>
      <c r="AX10" s="56"/>
      <c r="AY10" s="56"/>
      <c r="AZ10" s="56"/>
      <c r="BA10" s="56"/>
      <c r="BB10" s="45">
        <f>データ!$W$6</f>
        <v>300.38</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111</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112</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110</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WevEngrkzNOX6M1EzartAFm1P4NF6fKi7/tMgCXS/53E9TB2Hcgh7kshSNzUhw5vk2HGmlo0XANkgpA0ghDr4w==" saltValue="/3epxP08R1PR2lxX8BYPa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74616</v>
      </c>
      <c r="D6" s="20">
        <f t="shared" si="3"/>
        <v>46</v>
      </c>
      <c r="E6" s="20">
        <f t="shared" si="3"/>
        <v>1</v>
      </c>
      <c r="F6" s="20">
        <f t="shared" si="3"/>
        <v>0</v>
      </c>
      <c r="G6" s="20">
        <f t="shared" si="3"/>
        <v>1</v>
      </c>
      <c r="H6" s="20" t="str">
        <f t="shared" si="3"/>
        <v>福島県　西郷村</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79.48</v>
      </c>
      <c r="P6" s="21">
        <f t="shared" si="3"/>
        <v>96.8</v>
      </c>
      <c r="Q6" s="21">
        <f t="shared" si="3"/>
        <v>2640</v>
      </c>
      <c r="R6" s="21">
        <f t="shared" si="3"/>
        <v>20616</v>
      </c>
      <c r="S6" s="21">
        <f t="shared" si="3"/>
        <v>192.06</v>
      </c>
      <c r="T6" s="21">
        <f t="shared" si="3"/>
        <v>107.34</v>
      </c>
      <c r="U6" s="21">
        <f t="shared" si="3"/>
        <v>19885</v>
      </c>
      <c r="V6" s="21">
        <f t="shared" si="3"/>
        <v>66.2</v>
      </c>
      <c r="W6" s="21">
        <f t="shared" si="3"/>
        <v>300.38</v>
      </c>
      <c r="X6" s="22">
        <f>IF(X7="",NA(),X7)</f>
        <v>115.67</v>
      </c>
      <c r="Y6" s="22">
        <f t="shared" ref="Y6:AG6" si="4">IF(Y7="",NA(),Y7)</f>
        <v>113.08</v>
      </c>
      <c r="Z6" s="22">
        <f t="shared" si="4"/>
        <v>103.51</v>
      </c>
      <c r="AA6" s="22">
        <f t="shared" si="4"/>
        <v>105.86</v>
      </c>
      <c r="AB6" s="22">
        <f t="shared" si="4"/>
        <v>86.99</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971.81</v>
      </c>
      <c r="AU6" s="22">
        <f t="shared" ref="AU6:BC6" si="6">IF(AU7="",NA(),AU7)</f>
        <v>933</v>
      </c>
      <c r="AV6" s="22">
        <f t="shared" si="6"/>
        <v>864.76</v>
      </c>
      <c r="AW6" s="22">
        <f t="shared" si="6"/>
        <v>674.8</v>
      </c>
      <c r="AX6" s="22">
        <f t="shared" si="6"/>
        <v>591.23</v>
      </c>
      <c r="AY6" s="22">
        <f t="shared" si="6"/>
        <v>367.55</v>
      </c>
      <c r="AZ6" s="22">
        <f t="shared" si="6"/>
        <v>378.56</v>
      </c>
      <c r="BA6" s="22">
        <f t="shared" si="6"/>
        <v>364.46</v>
      </c>
      <c r="BB6" s="22">
        <f t="shared" si="6"/>
        <v>338.89</v>
      </c>
      <c r="BC6" s="22">
        <f t="shared" si="6"/>
        <v>352.34</v>
      </c>
      <c r="BD6" s="21" t="str">
        <f>IF(BD7="","",IF(BD7="-","【-】","【"&amp;SUBSTITUTE(TEXT(BD7,"#,##0.00"),"-","△")&amp;"】"))</f>
        <v>【239.69】</v>
      </c>
      <c r="BE6" s="22">
        <f>IF(BE7="",NA(),BE7)</f>
        <v>220.22</v>
      </c>
      <c r="BF6" s="22">
        <f t="shared" ref="BF6:BN6" si="7">IF(BF7="",NA(),BF7)</f>
        <v>303.74</v>
      </c>
      <c r="BG6" s="22">
        <f t="shared" si="7"/>
        <v>294.35000000000002</v>
      </c>
      <c r="BH6" s="22">
        <f t="shared" si="7"/>
        <v>282.12</v>
      </c>
      <c r="BI6" s="22">
        <f t="shared" si="7"/>
        <v>268.86</v>
      </c>
      <c r="BJ6" s="22">
        <f t="shared" si="7"/>
        <v>418.68</v>
      </c>
      <c r="BK6" s="22">
        <f t="shared" si="7"/>
        <v>395.68</v>
      </c>
      <c r="BL6" s="22">
        <f t="shared" si="7"/>
        <v>403.72</v>
      </c>
      <c r="BM6" s="22">
        <f t="shared" si="7"/>
        <v>400.21</v>
      </c>
      <c r="BN6" s="22">
        <f t="shared" si="7"/>
        <v>391.13</v>
      </c>
      <c r="BO6" s="21" t="str">
        <f>IF(BO7="","",IF(BO7="-","【-】","【"&amp;SUBSTITUTE(TEXT(BO7,"#,##0.00"),"-","△")&amp;"】"))</f>
        <v>【264.86】</v>
      </c>
      <c r="BP6" s="22">
        <f>IF(BP7="",NA(),BP7)</f>
        <v>108.59</v>
      </c>
      <c r="BQ6" s="22">
        <f t="shared" ref="BQ6:BY6" si="8">IF(BQ7="",NA(),BQ7)</f>
        <v>104.06</v>
      </c>
      <c r="BR6" s="22">
        <f t="shared" si="8"/>
        <v>96.59</v>
      </c>
      <c r="BS6" s="22">
        <f t="shared" si="8"/>
        <v>97.05</v>
      </c>
      <c r="BT6" s="22">
        <f t="shared" si="8"/>
        <v>77.25</v>
      </c>
      <c r="BU6" s="22">
        <f t="shared" si="8"/>
        <v>94.78</v>
      </c>
      <c r="BV6" s="22">
        <f t="shared" si="8"/>
        <v>97.59</v>
      </c>
      <c r="BW6" s="22">
        <f t="shared" si="8"/>
        <v>92.17</v>
      </c>
      <c r="BX6" s="22">
        <f t="shared" si="8"/>
        <v>92.83</v>
      </c>
      <c r="BY6" s="22">
        <f t="shared" si="8"/>
        <v>92.16</v>
      </c>
      <c r="BZ6" s="21" t="str">
        <f>IF(BZ7="","",IF(BZ7="-","【-】","【"&amp;SUBSTITUTE(TEXT(BZ7,"#,##0.00"),"-","△")&amp;"】"))</f>
        <v>【97.59】</v>
      </c>
      <c r="CA6" s="22">
        <f>IF(CA7="",NA(),CA7)</f>
        <v>130.80000000000001</v>
      </c>
      <c r="CB6" s="22">
        <f t="shared" ref="CB6:CJ6" si="9">IF(CB7="",NA(),CB7)</f>
        <v>137.49</v>
      </c>
      <c r="CC6" s="22">
        <f t="shared" si="9"/>
        <v>149.53</v>
      </c>
      <c r="CD6" s="22">
        <f t="shared" si="9"/>
        <v>149.18</v>
      </c>
      <c r="CE6" s="22">
        <f t="shared" si="9"/>
        <v>187.7</v>
      </c>
      <c r="CF6" s="22">
        <f t="shared" si="9"/>
        <v>181.3</v>
      </c>
      <c r="CG6" s="22">
        <f t="shared" si="9"/>
        <v>181.71</v>
      </c>
      <c r="CH6" s="22">
        <f t="shared" si="9"/>
        <v>188.51</v>
      </c>
      <c r="CI6" s="22">
        <f t="shared" si="9"/>
        <v>189.43</v>
      </c>
      <c r="CJ6" s="22">
        <f t="shared" si="9"/>
        <v>196.75</v>
      </c>
      <c r="CK6" s="21" t="str">
        <f>IF(CK7="","",IF(CK7="-","【-】","【"&amp;SUBSTITUTE(TEXT(CK7,"#,##0.00"),"-","△")&amp;"】"))</f>
        <v>【181.66】</v>
      </c>
      <c r="CL6" s="22">
        <f>IF(CL7="",NA(),CL7)</f>
        <v>60.4</v>
      </c>
      <c r="CM6" s="22">
        <f t="shared" ref="CM6:CU6" si="10">IF(CM7="",NA(),CM7)</f>
        <v>59.76</v>
      </c>
      <c r="CN6" s="22">
        <f t="shared" si="10"/>
        <v>59.02</v>
      </c>
      <c r="CO6" s="22">
        <f t="shared" si="10"/>
        <v>55.36</v>
      </c>
      <c r="CP6" s="22">
        <f t="shared" si="10"/>
        <v>53.99</v>
      </c>
      <c r="CQ6" s="22">
        <f t="shared" si="10"/>
        <v>55.89</v>
      </c>
      <c r="CR6" s="22">
        <f t="shared" si="10"/>
        <v>55.72</v>
      </c>
      <c r="CS6" s="22">
        <f t="shared" si="10"/>
        <v>55.31</v>
      </c>
      <c r="CT6" s="22">
        <f t="shared" si="10"/>
        <v>55.14</v>
      </c>
      <c r="CU6" s="22">
        <f t="shared" si="10"/>
        <v>54.99</v>
      </c>
      <c r="CV6" s="21" t="str">
        <f>IF(CV7="","",IF(CV7="-","【-】","【"&amp;SUBSTITUTE(TEXT(CV7,"#,##0.00"),"-","△")&amp;"】"))</f>
        <v>【60.21】</v>
      </c>
      <c r="CW6" s="22">
        <f>IF(CW7="",NA(),CW7)</f>
        <v>78.02</v>
      </c>
      <c r="CX6" s="22">
        <f t="shared" ref="CX6:DF6" si="11">IF(CX7="",NA(),CX7)</f>
        <v>79.400000000000006</v>
      </c>
      <c r="CY6" s="22">
        <f t="shared" si="11"/>
        <v>79.56</v>
      </c>
      <c r="CZ6" s="22">
        <f t="shared" si="11"/>
        <v>84.82</v>
      </c>
      <c r="DA6" s="22">
        <f t="shared" si="11"/>
        <v>87.29</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47.9</v>
      </c>
      <c r="DI6" s="22">
        <f t="shared" ref="DI6:DQ6" si="12">IF(DI7="",NA(),DI7)</f>
        <v>46.63</v>
      </c>
      <c r="DJ6" s="22">
        <f t="shared" si="12"/>
        <v>47.87</v>
      </c>
      <c r="DK6" s="22">
        <f t="shared" si="12"/>
        <v>47.43</v>
      </c>
      <c r="DL6" s="22">
        <f t="shared" si="12"/>
        <v>43.6</v>
      </c>
      <c r="DM6" s="22">
        <f t="shared" si="12"/>
        <v>50.63</v>
      </c>
      <c r="DN6" s="22">
        <f t="shared" si="12"/>
        <v>51.29</v>
      </c>
      <c r="DO6" s="22">
        <f t="shared" si="12"/>
        <v>52.2</v>
      </c>
      <c r="DP6" s="22">
        <f t="shared" si="12"/>
        <v>52.7</v>
      </c>
      <c r="DQ6" s="22">
        <f t="shared" si="12"/>
        <v>53.48</v>
      </c>
      <c r="DR6" s="21" t="str">
        <f>IF(DR7="","",IF(DR7="-","【-】","【"&amp;SUBSTITUTE(TEXT(DR7,"#,##0.00"),"-","△")&amp;"】"))</f>
        <v>【52.41】</v>
      </c>
      <c r="DS6" s="21">
        <f>IF(DS7="",NA(),DS7)</f>
        <v>0</v>
      </c>
      <c r="DT6" s="21">
        <f t="shared" ref="DT6:EB6" si="13">IF(DT7="",NA(),DT7)</f>
        <v>0</v>
      </c>
      <c r="DU6" s="21">
        <f t="shared" si="13"/>
        <v>0</v>
      </c>
      <c r="DV6" s="21">
        <f t="shared" si="13"/>
        <v>0</v>
      </c>
      <c r="DW6" s="21">
        <f t="shared" si="13"/>
        <v>0</v>
      </c>
      <c r="DX6" s="22">
        <f t="shared" si="13"/>
        <v>18.28</v>
      </c>
      <c r="DY6" s="22">
        <f t="shared" si="13"/>
        <v>19.61</v>
      </c>
      <c r="DZ6" s="22">
        <f t="shared" si="13"/>
        <v>20.73</v>
      </c>
      <c r="EA6" s="22">
        <f t="shared" si="13"/>
        <v>22.86</v>
      </c>
      <c r="EB6" s="22">
        <f t="shared" si="13"/>
        <v>24.31</v>
      </c>
      <c r="EC6" s="21" t="str">
        <f>IF(EC7="","",IF(EC7="-","【-】","【"&amp;SUBSTITUTE(TEXT(EC7,"#,##0.00"),"-","△")&amp;"】"))</f>
        <v>【26.78】</v>
      </c>
      <c r="ED6" s="21">
        <f>IF(ED7="",NA(),ED7)</f>
        <v>0</v>
      </c>
      <c r="EE6" s="21">
        <f t="shared" ref="EE6:EM6" si="14">IF(EE7="",NA(),EE7)</f>
        <v>0</v>
      </c>
      <c r="EF6" s="21">
        <f t="shared" si="14"/>
        <v>0</v>
      </c>
      <c r="EG6" s="21">
        <f t="shared" si="14"/>
        <v>0</v>
      </c>
      <c r="EH6" s="21">
        <f t="shared" si="14"/>
        <v>0</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15">
      <c r="A7" s="15"/>
      <c r="B7" s="24">
        <v>2024</v>
      </c>
      <c r="C7" s="24">
        <v>74616</v>
      </c>
      <c r="D7" s="24">
        <v>46</v>
      </c>
      <c r="E7" s="24">
        <v>1</v>
      </c>
      <c r="F7" s="24">
        <v>0</v>
      </c>
      <c r="G7" s="24">
        <v>1</v>
      </c>
      <c r="H7" s="24" t="s">
        <v>93</v>
      </c>
      <c r="I7" s="24" t="s">
        <v>94</v>
      </c>
      <c r="J7" s="24" t="s">
        <v>95</v>
      </c>
      <c r="K7" s="24" t="s">
        <v>96</v>
      </c>
      <c r="L7" s="24" t="s">
        <v>97</v>
      </c>
      <c r="M7" s="24" t="s">
        <v>98</v>
      </c>
      <c r="N7" s="25" t="s">
        <v>99</v>
      </c>
      <c r="O7" s="25">
        <v>79.48</v>
      </c>
      <c r="P7" s="25">
        <v>96.8</v>
      </c>
      <c r="Q7" s="25">
        <v>2640</v>
      </c>
      <c r="R7" s="25">
        <v>20616</v>
      </c>
      <c r="S7" s="25">
        <v>192.06</v>
      </c>
      <c r="T7" s="25">
        <v>107.34</v>
      </c>
      <c r="U7" s="25">
        <v>19885</v>
      </c>
      <c r="V7" s="25">
        <v>66.2</v>
      </c>
      <c r="W7" s="25">
        <v>300.38</v>
      </c>
      <c r="X7" s="25">
        <v>115.67</v>
      </c>
      <c r="Y7" s="25">
        <v>113.08</v>
      </c>
      <c r="Z7" s="25">
        <v>103.51</v>
      </c>
      <c r="AA7" s="25">
        <v>105.86</v>
      </c>
      <c r="AB7" s="25">
        <v>86.99</v>
      </c>
      <c r="AC7" s="25">
        <v>108.35</v>
      </c>
      <c r="AD7" s="25">
        <v>108.84</v>
      </c>
      <c r="AE7" s="25">
        <v>105.92</v>
      </c>
      <c r="AF7" s="25">
        <v>106.01</v>
      </c>
      <c r="AG7" s="25">
        <v>103.74</v>
      </c>
      <c r="AH7" s="25">
        <v>107.26</v>
      </c>
      <c r="AI7" s="25">
        <v>0</v>
      </c>
      <c r="AJ7" s="25">
        <v>0</v>
      </c>
      <c r="AK7" s="25">
        <v>0</v>
      </c>
      <c r="AL7" s="25">
        <v>0</v>
      </c>
      <c r="AM7" s="25">
        <v>0</v>
      </c>
      <c r="AN7" s="25">
        <v>3.98</v>
      </c>
      <c r="AO7" s="25">
        <v>6.02</v>
      </c>
      <c r="AP7" s="25">
        <v>7.78</v>
      </c>
      <c r="AQ7" s="25">
        <v>9.59</v>
      </c>
      <c r="AR7" s="25">
        <v>11.55</v>
      </c>
      <c r="AS7" s="25">
        <v>1.61</v>
      </c>
      <c r="AT7" s="25">
        <v>971.81</v>
      </c>
      <c r="AU7" s="25">
        <v>933</v>
      </c>
      <c r="AV7" s="25">
        <v>864.76</v>
      </c>
      <c r="AW7" s="25">
        <v>674.8</v>
      </c>
      <c r="AX7" s="25">
        <v>591.23</v>
      </c>
      <c r="AY7" s="25">
        <v>367.55</v>
      </c>
      <c r="AZ7" s="25">
        <v>378.56</v>
      </c>
      <c r="BA7" s="25">
        <v>364.46</v>
      </c>
      <c r="BB7" s="25">
        <v>338.89</v>
      </c>
      <c r="BC7" s="25">
        <v>352.34</v>
      </c>
      <c r="BD7" s="25">
        <v>239.69</v>
      </c>
      <c r="BE7" s="25">
        <v>220.22</v>
      </c>
      <c r="BF7" s="25">
        <v>303.74</v>
      </c>
      <c r="BG7" s="25">
        <v>294.35000000000002</v>
      </c>
      <c r="BH7" s="25">
        <v>282.12</v>
      </c>
      <c r="BI7" s="25">
        <v>268.86</v>
      </c>
      <c r="BJ7" s="25">
        <v>418.68</v>
      </c>
      <c r="BK7" s="25">
        <v>395.68</v>
      </c>
      <c r="BL7" s="25">
        <v>403.72</v>
      </c>
      <c r="BM7" s="25">
        <v>400.21</v>
      </c>
      <c r="BN7" s="25">
        <v>391.13</v>
      </c>
      <c r="BO7" s="25">
        <v>264.86</v>
      </c>
      <c r="BP7" s="25">
        <v>108.59</v>
      </c>
      <c r="BQ7" s="25">
        <v>104.06</v>
      </c>
      <c r="BR7" s="25">
        <v>96.59</v>
      </c>
      <c r="BS7" s="25">
        <v>97.05</v>
      </c>
      <c r="BT7" s="25">
        <v>77.25</v>
      </c>
      <c r="BU7" s="25">
        <v>94.78</v>
      </c>
      <c r="BV7" s="25">
        <v>97.59</v>
      </c>
      <c r="BW7" s="25">
        <v>92.17</v>
      </c>
      <c r="BX7" s="25">
        <v>92.83</v>
      </c>
      <c r="BY7" s="25">
        <v>92.16</v>
      </c>
      <c r="BZ7" s="25">
        <v>97.59</v>
      </c>
      <c r="CA7" s="25">
        <v>130.80000000000001</v>
      </c>
      <c r="CB7" s="25">
        <v>137.49</v>
      </c>
      <c r="CC7" s="25">
        <v>149.53</v>
      </c>
      <c r="CD7" s="25">
        <v>149.18</v>
      </c>
      <c r="CE7" s="25">
        <v>187.7</v>
      </c>
      <c r="CF7" s="25">
        <v>181.3</v>
      </c>
      <c r="CG7" s="25">
        <v>181.71</v>
      </c>
      <c r="CH7" s="25">
        <v>188.51</v>
      </c>
      <c r="CI7" s="25">
        <v>189.43</v>
      </c>
      <c r="CJ7" s="25">
        <v>196.75</v>
      </c>
      <c r="CK7" s="25">
        <v>181.66</v>
      </c>
      <c r="CL7" s="25">
        <v>60.4</v>
      </c>
      <c r="CM7" s="25">
        <v>59.76</v>
      </c>
      <c r="CN7" s="25">
        <v>59.02</v>
      </c>
      <c r="CO7" s="25">
        <v>55.36</v>
      </c>
      <c r="CP7" s="25">
        <v>53.99</v>
      </c>
      <c r="CQ7" s="25">
        <v>55.89</v>
      </c>
      <c r="CR7" s="25">
        <v>55.72</v>
      </c>
      <c r="CS7" s="25">
        <v>55.31</v>
      </c>
      <c r="CT7" s="25">
        <v>55.14</v>
      </c>
      <c r="CU7" s="25">
        <v>54.99</v>
      </c>
      <c r="CV7" s="25">
        <v>60.21</v>
      </c>
      <c r="CW7" s="25">
        <v>78.02</v>
      </c>
      <c r="CX7" s="25">
        <v>79.400000000000006</v>
      </c>
      <c r="CY7" s="25">
        <v>79.56</v>
      </c>
      <c r="CZ7" s="25">
        <v>84.82</v>
      </c>
      <c r="DA7" s="25">
        <v>87.29</v>
      </c>
      <c r="DB7" s="25">
        <v>81.27</v>
      </c>
      <c r="DC7" s="25">
        <v>81.260000000000005</v>
      </c>
      <c r="DD7" s="25">
        <v>80.36</v>
      </c>
      <c r="DE7" s="25">
        <v>80.13</v>
      </c>
      <c r="DF7" s="25">
        <v>79.34</v>
      </c>
      <c r="DG7" s="25">
        <v>89.21</v>
      </c>
      <c r="DH7" s="25">
        <v>47.9</v>
      </c>
      <c r="DI7" s="25">
        <v>46.63</v>
      </c>
      <c r="DJ7" s="25">
        <v>47.87</v>
      </c>
      <c r="DK7" s="25">
        <v>47.43</v>
      </c>
      <c r="DL7" s="25">
        <v>43.6</v>
      </c>
      <c r="DM7" s="25">
        <v>50.63</v>
      </c>
      <c r="DN7" s="25">
        <v>51.29</v>
      </c>
      <c r="DO7" s="25">
        <v>52.2</v>
      </c>
      <c r="DP7" s="25">
        <v>52.7</v>
      </c>
      <c r="DQ7" s="25">
        <v>53.48</v>
      </c>
      <c r="DR7" s="25">
        <v>52.41</v>
      </c>
      <c r="DS7" s="25">
        <v>0</v>
      </c>
      <c r="DT7" s="25">
        <v>0</v>
      </c>
      <c r="DU7" s="25">
        <v>0</v>
      </c>
      <c r="DV7" s="25">
        <v>0</v>
      </c>
      <c r="DW7" s="25">
        <v>0</v>
      </c>
      <c r="DX7" s="25">
        <v>18.28</v>
      </c>
      <c r="DY7" s="25">
        <v>19.61</v>
      </c>
      <c r="DZ7" s="25">
        <v>20.73</v>
      </c>
      <c r="EA7" s="25">
        <v>22.86</v>
      </c>
      <c r="EB7" s="25">
        <v>24.31</v>
      </c>
      <c r="EC7" s="25">
        <v>26.78</v>
      </c>
      <c r="ED7" s="25">
        <v>0</v>
      </c>
      <c r="EE7" s="25">
        <v>0</v>
      </c>
      <c r="EF7" s="25">
        <v>0</v>
      </c>
      <c r="EG7" s="25">
        <v>0</v>
      </c>
      <c r="EH7" s="25">
        <v>0</v>
      </c>
      <c r="EI7" s="25">
        <v>0.53</v>
      </c>
      <c r="EJ7" s="25">
        <v>0.48</v>
      </c>
      <c r="EK7" s="25">
        <v>0.5</v>
      </c>
      <c r="EL7" s="25">
        <v>0.41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和知 眞子</cp:lastModifiedBy>
  <dcterms:created xsi:type="dcterms:W3CDTF">2025-12-12T09:12:34Z</dcterms:created>
  <dcterms:modified xsi:type="dcterms:W3CDTF">2026-01-16T07:23:51Z</dcterms:modified>
  <cp:category/>
</cp:coreProperties>
</file>