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Amsv00\上下水道課\共有フォルダ\総務係\報告\R7報告\2_3〆　公営企業に係る経営比較分析表（令和６年度決算）の分析等について（依頼）\【経営比較分析表】下水道\【経営比較分析表】2024_074471_46_1718\"/>
    </mc:Choice>
  </mc:AlternateContent>
  <xr:revisionPtr revIDLastSave="0" documentId="13_ncr:1_{39229784-146A-4196-B17C-4E41F314FB60}" xr6:coauthVersionLast="47" xr6:coauthVersionMax="47" xr10:uidLastSave="{00000000-0000-0000-0000-000000000000}"/>
  <workbookProtection workbookAlgorithmName="SHA-512" workbookHashValue="Tewm4DqxSJOSQ+H+r2GgplNoxCghCoKqOE9YhS4iJlQBLqWtazZ3QEvKwG3yQbmeOrBdgLbopArGw5HqDLL1jw==" workbookSaltValue="lJoiy0dWzMvbpWl5uB/6EQ=="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G85" i="4"/>
  <c r="BB10" i="4"/>
  <c r="AT10" i="4"/>
  <c r="P10" i="4"/>
  <c r="AT8" i="4"/>
  <c r="W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<sst xmlns="http://schemas.openxmlformats.org/spreadsheetml/2006/main" count="231" uniqueCount="115">
  <si>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</si>
  <si>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</si>
  <si>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</si>
  <si>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</si>
  <si>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</si>
  <si>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</si>
  <si>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</si>
  <si>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</si>
  <si>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</si>
  <si>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</si>
  <si>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</si>
  <si>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</si>
  <si>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</si>
  <si>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</si>
  <si>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</si>
  <si>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</si>
  <si>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</si>
  <si>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</si>
  <si>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</si>
  <si>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</si>
  <si>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</si>
  <si>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</si>
  <si>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</si>
  <si>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</si>
  <si>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</si>
  <si>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</si>
  <si>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</si>
  <si>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</si>
  <si>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</si>
  <si>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</si>
  <si>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</si>
  <si>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</si>
  <si>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</si>
  <si>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</si>
  <si>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</si>
  <si>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</si>
  <si>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</si>
  <si>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</si>
  <si>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</si>
  <si>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</si>
  <si>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</si>
  <si>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</si>
  <si>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</si>
  <si>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</si>
  <si>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</si>
  <si>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</si>
  <si>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</si>
  <si>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</si>
  <si>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</si>
  <si>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</si>
  <si>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</si>
  <si>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</si>
  <si>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</si>
  <si>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</si>
  <si>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</si>
  <si>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</si>
  <si>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</si>
  <si>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</si>
  <si>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</si>
  <si>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</si>
  <si>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</si>
  <si>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</si>
  <si>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</si>
  <si>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</si>
  <si>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</si>
  <si>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</si>
  <si>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</si>
  <si>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</si>
  <si>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</si>
  <si>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</si>
  <si>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</si>
  <si>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</si>
  <si>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</si>
  <si>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</si>
  <si>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</si>
  <si>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</si>
  <si>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</si>
  <si>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</si>
  <si>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</si>
  <si>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</si>
  <si>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</si>
  <si>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</si>
  <si>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</si>
  <si>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</si>
  <si>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</si>
  <si>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</si>
  <si>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</si>
  <si>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</si>
  <si>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</si>
  <si>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</si>
  <si>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</si>
  <si>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</si>
  <si>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</si>
  <si>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</si>
  <si>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</si>
  <si>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会津美里町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</si>
  <si>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</si>
  <si>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</si>
  <si>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</si>
  <si>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</si>
  <si>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</si>
  <si>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</si>
  <si>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</si>
  <si>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</si>
  <si>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</si>
  <si>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</si>
  <si>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</si>
  <si>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</si>
  <si>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</si>
  <si>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</si>
  <si>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</si>
  <si>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</si>
  <si>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本町の農業集落排水事業は整備完了している。
　維持管理・受付業務においては、各処理場の運転・保守管理や、各支所窓口業務において、民間委託を活用することで、サービスの向上、効率的な施設の維持管理を行い、経費削減に取り組んでいる。
　しかし、人口減少による料金収入の減少、施設・整備の老朽化に伴う施設の更新投資や、多額の企業債償還が見込まれることから、今後も計画的な維持管理や適切な事業選択などにより、経営のさらなる効率化を図り、健全かつ持続可能な下水道事業経営に努める。</t>
    <rPh sb="4" eb="10">
      <t>ノウギョウシュウラクハイスイ</t>
    </rPh>
    <phoneticPr fontId="4"/>
  </si>
  <si>
    <r>
      <rPr>
        <b/>
        <sz val="11"/>
        <color theme="1"/>
        <rFont val="ＭＳ ゴシック"/>
        <family val="3"/>
        <charset val="128"/>
      </rPr>
      <t>①有形固定資産減価償却率</t>
    </r>
    <r>
      <rPr>
        <sz val="11"/>
        <color theme="1"/>
        <rFont val="ＭＳ ゴシック"/>
        <family val="3"/>
        <charset val="128"/>
      </rPr>
      <t xml:space="preserve">
類似団体平均値より低くなっている。現在、法定耐用年数を経過した管渠はない。
</t>
    </r>
    <r>
      <rPr>
        <b/>
        <sz val="11"/>
        <color theme="1"/>
        <rFont val="ＭＳ ゴシック"/>
        <family val="3"/>
        <charset val="128"/>
      </rPr>
      <t>②管渠老朽化率</t>
    </r>
    <r>
      <rPr>
        <sz val="11"/>
        <color theme="1"/>
        <rFont val="ＭＳ ゴシック"/>
        <family val="3"/>
        <charset val="128"/>
      </rPr>
      <t xml:space="preserve">
法定耐用年数を超えた管渠延長はないため、0％となっている。
</t>
    </r>
    <r>
      <rPr>
        <b/>
        <sz val="11"/>
        <color theme="1"/>
        <rFont val="ＭＳ ゴシック"/>
        <family val="3"/>
        <charset val="128"/>
      </rPr>
      <t>③管渠改善率</t>
    </r>
    <r>
      <rPr>
        <sz val="11"/>
        <color theme="1"/>
        <rFont val="ＭＳ ゴシック"/>
        <family val="3"/>
        <charset val="128"/>
      </rPr>
      <t xml:space="preserve">
現在、法定耐用年数を経過した管渠はないが、更新等の財源確保、更新費用等削減のための計画的な管渠の点検及び維持管理が必要である。</t>
    </r>
    <rPh sb="61" eb="62">
      <t>テイ</t>
    </rPh>
    <phoneticPr fontId="4"/>
  </si>
  <si>
    <r>
      <rPr>
        <b/>
        <sz val="11"/>
        <color theme="1"/>
        <rFont val="ＭＳ ゴシック"/>
        <family val="3"/>
        <charset val="128"/>
      </rPr>
      <t>①経常収支比率</t>
    </r>
    <r>
      <rPr>
        <sz val="11"/>
        <color theme="1"/>
        <rFont val="ＭＳ ゴシック"/>
        <family val="3"/>
        <charset val="128"/>
      </rPr>
      <t xml:space="preserve">
維持管理費や企業債支払利息等の費用を使用料収入や一般会計からの繰入金等の収益で賄えている。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流動資産で流動負債を賄えていない状況である。接続率の向上及び経費の削減等に努め、支払能力を高める必要がある。
</t>
    </r>
    <r>
      <rPr>
        <b/>
        <sz val="11"/>
        <color theme="1"/>
        <rFont val="ＭＳ ゴシック"/>
        <family val="3"/>
        <charset val="128"/>
      </rPr>
      <t>④企業債残高対事業規模比率</t>
    </r>
    <r>
      <rPr>
        <sz val="11"/>
        <color theme="1"/>
        <rFont val="ＭＳ ゴシック"/>
        <family val="3"/>
        <charset val="128"/>
      </rPr>
      <t xml:space="preserve">
新規借入を行っていないため減少傾向にあるが、類似団体平均値を上回っている。将来的な財政負担を見据えた財政運営により、可能な限り企業債残高の縮減を図っていく必要がある。
</t>
    </r>
    <r>
      <rPr>
        <b/>
        <sz val="11"/>
        <color theme="1"/>
        <rFont val="ＭＳ ゴシック"/>
        <family val="3"/>
        <charset val="128"/>
      </rPr>
      <t>⑤経費回収率</t>
    </r>
    <r>
      <rPr>
        <sz val="11"/>
        <color theme="1"/>
        <rFont val="ＭＳ ゴシック"/>
        <family val="3"/>
        <charset val="128"/>
      </rPr>
      <t xml:space="preserve">
汚水処理にかかる費用が減少したことにより、100％となった。今後の更新投資に備え、接続率の向上及び経費の削減等に努めていく。
</t>
    </r>
    <r>
      <rPr>
        <b/>
        <sz val="11"/>
        <color theme="1"/>
        <rFont val="ＭＳ ゴシック"/>
        <family val="3"/>
        <charset val="128"/>
      </rPr>
      <t>⑥汚水処理原価</t>
    </r>
    <r>
      <rPr>
        <sz val="11"/>
        <color theme="1"/>
        <rFont val="ＭＳ ゴシック"/>
        <family val="3"/>
        <charset val="128"/>
      </rPr>
      <t xml:space="preserve">
類似団体と比較し低い値となっている。今後も投資の効率化や維持管理費の削減、接続率の向上による有収水量の増加等の取組みに努めていく。
</t>
    </r>
    <r>
      <rPr>
        <b/>
        <sz val="11"/>
        <color theme="1"/>
        <rFont val="ＭＳ ゴシック"/>
        <family val="3"/>
        <charset val="128"/>
      </rPr>
      <t>⑦施設利用率、⑧水洗化率</t>
    </r>
    <r>
      <rPr>
        <sz val="11"/>
        <color theme="1"/>
        <rFont val="ＭＳ ゴシック"/>
        <family val="3"/>
        <charset val="128"/>
      </rPr>
      <t xml:space="preserve">
類似団体と比較し低い値となっている。接続率向上に対する取組みが必要である。
</t>
    </r>
    <rPh sb="153" eb="157">
      <t>シンキカリイレ</t>
    </rPh>
    <rPh sb="158" eb="159">
      <t>オコナ</t>
    </rPh>
    <rPh sb="166" eb="170">
      <t>ゲンショウケイコウ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</si>
</sst>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C3-4314-B97B-52AC4314B5F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0.05</c:v>
                </c:pt>
                <c:pt idx="2">
                  <c:v>0.03</c:v>
                </c:pt>
                <c:pt idx="3">
                  <c:v>0.03</c:v>
                </c:pt>
                <c:pt idx="4">
                  <c:v>0.03</c:v>
                </c:pt>
              </c:numCache>
            </c:numRef>
          </c:val>
          <c:smooth val="0"/>
          <c:extLst>
            <c:ext xmlns:c16="http://schemas.microsoft.com/office/drawing/2014/chart" uri="{C3380CC4-5D6E-409C-BE32-E72D297353CC}">
              <c16:uniqueId val="{00000001-D0C3-4314-B97B-52AC4314B5F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29.27</c:v>
                </c:pt>
                <c:pt idx="1">
                  <c:v>30.14</c:v>
                </c:pt>
                <c:pt idx="2">
                  <c:v>29.53</c:v>
                </c:pt>
                <c:pt idx="3">
                  <c:v>29.1</c:v>
                </c:pt>
                <c:pt idx="4">
                  <c:v>29.1</c:v>
                </c:pt>
              </c:numCache>
            </c:numRef>
          </c:val>
          <c:extLst>
            <c:ext xmlns:c16="http://schemas.microsoft.com/office/drawing/2014/chart" uri="{C3380CC4-5D6E-409C-BE32-E72D297353CC}">
              <c16:uniqueId val="{00000000-514C-4CD4-813C-7F44C799567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54.83</c:v>
                </c:pt>
                <c:pt idx="1">
                  <c:v>66.53</c:v>
                </c:pt>
                <c:pt idx="2">
                  <c:v>52.35</c:v>
                </c:pt>
                <c:pt idx="3">
                  <c:v>46.25</c:v>
                </c:pt>
                <c:pt idx="4">
                  <c:v>45.32</c:v>
                </c:pt>
              </c:numCache>
            </c:numRef>
          </c:val>
          <c:smooth val="0"/>
          <c:extLst>
            <c:ext xmlns:c16="http://schemas.microsoft.com/office/drawing/2014/chart" uri="{C3380CC4-5D6E-409C-BE32-E72D297353CC}">
              <c16:uniqueId val="{00000001-514C-4CD4-813C-7F44C799567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61.17</c:v>
                </c:pt>
                <c:pt idx="1">
                  <c:v>57.04</c:v>
                </c:pt>
                <c:pt idx="2">
                  <c:v>59.08</c:v>
                </c:pt>
                <c:pt idx="3">
                  <c:v>59.87</c:v>
                </c:pt>
                <c:pt idx="4">
                  <c:v>61.5</c:v>
                </c:pt>
              </c:numCache>
            </c:numRef>
          </c:val>
          <c:extLst>
            <c:ext xmlns:c16="http://schemas.microsoft.com/office/drawing/2014/chart" uri="{C3380CC4-5D6E-409C-BE32-E72D297353CC}">
              <c16:uniqueId val="{00000000-043A-4A5F-B4A1-D5E8B6E22FB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84.7</c:v>
                </c:pt>
                <c:pt idx="1">
                  <c:v>84.67</c:v>
                </c:pt>
                <c:pt idx="2">
                  <c:v>84.39</c:v>
                </c:pt>
                <c:pt idx="3">
                  <c:v>83.96</c:v>
                </c:pt>
                <c:pt idx="4">
                  <c:v>83.54</c:v>
                </c:pt>
              </c:numCache>
            </c:numRef>
          </c:val>
          <c:smooth val="0"/>
          <c:extLst>
            <c:ext xmlns:c16="http://schemas.microsoft.com/office/drawing/2014/chart" uri="{C3380CC4-5D6E-409C-BE32-E72D297353CC}">
              <c16:uniqueId val="{00000001-043A-4A5F-B4A1-D5E8B6E22FB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102.23</c:v>
                </c:pt>
                <c:pt idx="1">
                  <c:v>103.67</c:v>
                </c:pt>
                <c:pt idx="2">
                  <c:v>101.05</c:v>
                </c:pt>
                <c:pt idx="3">
                  <c:v>100</c:v>
                </c:pt>
                <c:pt idx="4">
                  <c:v>100.56</c:v>
                </c:pt>
              </c:numCache>
            </c:numRef>
          </c:val>
          <c:extLst>
            <c:ext xmlns:c16="http://schemas.microsoft.com/office/drawing/2014/chart" uri="{C3380CC4-5D6E-409C-BE32-E72D297353CC}">
              <c16:uniqueId val="{00000000-1B50-4C2C-81E3-0CCE6FA0CF58}"/>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106.37</c:v>
                </c:pt>
                <c:pt idx="1">
                  <c:v>106.07</c:v>
                </c:pt>
                <c:pt idx="2">
                  <c:v>105.5</c:v>
                </c:pt>
                <c:pt idx="3">
                  <c:v>106.35</c:v>
                </c:pt>
                <c:pt idx="4">
                  <c:v>106.62</c:v>
                </c:pt>
              </c:numCache>
            </c:numRef>
          </c:val>
          <c:smooth val="0"/>
          <c:extLst>
            <c:ext xmlns:c16="http://schemas.microsoft.com/office/drawing/2014/chart" uri="{C3380CC4-5D6E-409C-BE32-E72D297353CC}">
              <c16:uniqueId val="{00000001-1B50-4C2C-81E3-0CCE6FA0CF58}"/>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3.08</c:v>
                </c:pt>
                <c:pt idx="1">
                  <c:v>6.01</c:v>
                </c:pt>
                <c:pt idx="2">
                  <c:v>8.93</c:v>
                </c:pt>
                <c:pt idx="3">
                  <c:v>11.8</c:v>
                </c:pt>
                <c:pt idx="4">
                  <c:v>14.65</c:v>
                </c:pt>
              </c:numCache>
            </c:numRef>
          </c:val>
          <c:extLst>
            <c:ext xmlns:c16="http://schemas.microsoft.com/office/drawing/2014/chart" uri="{C3380CC4-5D6E-409C-BE32-E72D297353CC}">
              <c16:uniqueId val="{00000000-AD35-460B-9923-9174827677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20.34</c:v>
                </c:pt>
                <c:pt idx="1">
                  <c:v>21.85</c:v>
                </c:pt>
                <c:pt idx="2">
                  <c:v>25.19</c:v>
                </c:pt>
                <c:pt idx="3">
                  <c:v>25.46</c:v>
                </c:pt>
                <c:pt idx="4">
                  <c:v>24.53</c:v>
                </c:pt>
              </c:numCache>
            </c:numRef>
          </c:val>
          <c:smooth val="0"/>
          <c:extLst>
            <c:ext xmlns:c16="http://schemas.microsoft.com/office/drawing/2014/chart" uri="{C3380CC4-5D6E-409C-BE32-E72D297353CC}">
              <c16:uniqueId val="{00000001-AD35-460B-9923-9174827677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E6-415A-8BEF-C165D6FC839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0.19</c:v>
                </c:pt>
                <c:pt idx="4">
                  <c:v>0</c:v>
                </c:pt>
              </c:numCache>
            </c:numRef>
          </c:val>
          <c:smooth val="0"/>
          <c:extLst>
            <c:ext xmlns:c16="http://schemas.microsoft.com/office/drawing/2014/chart" uri="{C3380CC4-5D6E-409C-BE32-E72D297353CC}">
              <c16:uniqueId val="{00000001-4EE6-415A-8BEF-C165D6FC839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EC-4536-97B4-6CF5CD5FBE3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139.02000000000001</c:v>
                </c:pt>
                <c:pt idx="1">
                  <c:v>132.04</c:v>
                </c:pt>
                <c:pt idx="2">
                  <c:v>145.43</c:v>
                </c:pt>
                <c:pt idx="3">
                  <c:v>129.88999999999999</c:v>
                </c:pt>
                <c:pt idx="4">
                  <c:v>107.99</c:v>
                </c:pt>
              </c:numCache>
            </c:numRef>
          </c:val>
          <c:smooth val="0"/>
          <c:extLst>
            <c:ext xmlns:c16="http://schemas.microsoft.com/office/drawing/2014/chart" uri="{C3380CC4-5D6E-409C-BE32-E72D297353CC}">
              <c16:uniqueId val="{00000001-35EC-4536-97B4-6CF5CD5FBE3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59.22</c:v>
                </c:pt>
                <c:pt idx="1">
                  <c:v>62.95</c:v>
                </c:pt>
                <c:pt idx="2">
                  <c:v>67.400000000000006</c:v>
                </c:pt>
                <c:pt idx="3">
                  <c:v>67.400000000000006</c:v>
                </c:pt>
                <c:pt idx="4">
                  <c:v>63.4</c:v>
                </c:pt>
              </c:numCache>
            </c:numRef>
          </c:val>
          <c:extLst>
            <c:ext xmlns:c16="http://schemas.microsoft.com/office/drawing/2014/chart" uri="{C3380CC4-5D6E-409C-BE32-E72D297353CC}">
              <c16:uniqueId val="{00000000-DDE4-4A94-A15B-1D386ADA462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29.13</c:v>
                </c:pt>
                <c:pt idx="1">
                  <c:v>35.69</c:v>
                </c:pt>
                <c:pt idx="2">
                  <c:v>38.4</c:v>
                </c:pt>
                <c:pt idx="3">
                  <c:v>44.04</c:v>
                </c:pt>
                <c:pt idx="4">
                  <c:v>58.25</c:v>
                </c:pt>
              </c:numCache>
            </c:numRef>
          </c:val>
          <c:smooth val="0"/>
          <c:extLst>
            <c:ext xmlns:c16="http://schemas.microsoft.com/office/drawing/2014/chart" uri="{C3380CC4-5D6E-409C-BE32-E72D297353CC}">
              <c16:uniqueId val="{00000001-DDE4-4A94-A15B-1D386ADA462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1984.62</c:v>
                </c:pt>
                <c:pt idx="1">
                  <c:v>1780.89</c:v>
                </c:pt>
                <c:pt idx="2">
                  <c:v>1626.97</c:v>
                </c:pt>
                <c:pt idx="3">
                  <c:v>1306.1400000000001</c:v>
                </c:pt>
                <c:pt idx="4">
                  <c:v>1175.23</c:v>
                </c:pt>
              </c:numCache>
            </c:numRef>
          </c:val>
          <c:extLst>
            <c:ext xmlns:c16="http://schemas.microsoft.com/office/drawing/2014/chart" uri="{C3380CC4-5D6E-409C-BE32-E72D297353CC}">
              <c16:uniqueId val="{00000000-7D6C-4C57-8801-E53E2BE1E9F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867.83</c:v>
                </c:pt>
                <c:pt idx="1">
                  <c:v>791.76</c:v>
                </c:pt>
                <c:pt idx="2">
                  <c:v>900.82</c:v>
                </c:pt>
                <c:pt idx="3">
                  <c:v>839.21</c:v>
                </c:pt>
                <c:pt idx="4">
                  <c:v>791.46</c:v>
                </c:pt>
              </c:numCache>
            </c:numRef>
          </c:val>
          <c:smooth val="0"/>
          <c:extLst>
            <c:ext xmlns:c16="http://schemas.microsoft.com/office/drawing/2014/chart" uri="{C3380CC4-5D6E-409C-BE32-E72D297353CC}">
              <c16:uniqueId val="{00000001-7D6C-4C57-8801-E53E2BE1E9F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66.33</c:v>
                </c:pt>
                <c:pt idx="1">
                  <c:v>100</c:v>
                </c:pt>
                <c:pt idx="2">
                  <c:v>89.33</c:v>
                </c:pt>
                <c:pt idx="3">
                  <c:v>89.61</c:v>
                </c:pt>
                <c:pt idx="4">
                  <c:v>100</c:v>
                </c:pt>
              </c:numCache>
            </c:numRef>
          </c:val>
          <c:extLst>
            <c:ext xmlns:c16="http://schemas.microsoft.com/office/drawing/2014/chart" uri="{C3380CC4-5D6E-409C-BE32-E72D297353CC}">
              <c16:uniqueId val="{00000000-6EA6-4681-910E-DB9F3D75680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57.08</c:v>
                </c:pt>
                <c:pt idx="1">
                  <c:v>56.26</c:v>
                </c:pt>
                <c:pt idx="2">
                  <c:v>52.94</c:v>
                </c:pt>
                <c:pt idx="3">
                  <c:v>52.05</c:v>
                </c:pt>
                <c:pt idx="4">
                  <c:v>47.96</c:v>
                </c:pt>
              </c:numCache>
            </c:numRef>
          </c:val>
          <c:smooth val="0"/>
          <c:extLst>
            <c:ext xmlns:c16="http://schemas.microsoft.com/office/drawing/2014/chart" uri="{C3380CC4-5D6E-409C-BE32-E72D297353CC}">
              <c16:uniqueId val="{00000001-6EA6-4681-910E-DB9F3D75680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266.25</c:v>
                </c:pt>
                <c:pt idx="1">
                  <c:v>187.78</c:v>
                </c:pt>
                <c:pt idx="2">
                  <c:v>215.21</c:v>
                </c:pt>
                <c:pt idx="3">
                  <c:v>246.28</c:v>
                </c:pt>
                <c:pt idx="4">
                  <c:v>220.51</c:v>
                </c:pt>
              </c:numCache>
            </c:numRef>
          </c:val>
          <c:extLst>
            <c:ext xmlns:c16="http://schemas.microsoft.com/office/drawing/2014/chart" uri="{C3380CC4-5D6E-409C-BE32-E72D297353CC}">
              <c16:uniqueId val="{00000000-FBE6-482D-866B-BF1D32C580F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274.99</c:v>
                </c:pt>
                <c:pt idx="1">
                  <c:v>282.08999999999997</c:v>
                </c:pt>
                <c:pt idx="2">
                  <c:v>303.27999999999997</c:v>
                </c:pt>
                <c:pt idx="3">
                  <c:v>301.86</c:v>
                </c:pt>
                <c:pt idx="4">
                  <c:v>325.85000000000002</c:v>
                </c:pt>
              </c:numCache>
            </c:numRef>
          </c:val>
          <c:smooth val="0"/>
          <c:extLst>
            <c:ext xmlns:c16="http://schemas.microsoft.com/office/drawing/2014/chart" uri="{C3380CC4-5D6E-409C-BE32-E72D297353CC}">
              <c16:uniqueId val="{00000001-FBE6-482D-866B-BF1D32C580F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3" zoomScale="80" zoomScaleNormal="8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福島県　会津美里町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F2</v>
      </c>
      <c r="X8" s="34"/>
      <c r="Y8" s="34"/>
      <c r="Z8" s="34"/>
      <c r="AA8" s="34"/>
      <c r="AB8" s="34"/>
      <c r="AC8" s="34"/>
      <c r="AD8" s="35" t="str">
        <f>データ!$M$6</f>
        <v>非設置</v>
      </c>
      <c r="AE8" s="35"/>
      <c r="AF8" s="35"/>
      <c r="AG8" s="35"/>
      <c r="AH8" s="35"/>
      <c r="AI8" s="35"/>
      <c r="AJ8" s="35"/>
      <c r="AK8" s="3"/>
      <c r="AL8" s="36">
        <f>データ!S6</f>
        <v>18117</v>
      </c>
      <c r="AM8" s="36"/>
      <c r="AN8" s="36"/>
      <c r="AO8" s="36"/>
      <c r="AP8" s="36"/>
      <c r="AQ8" s="36"/>
      <c r="AR8" s="36"/>
      <c r="AS8" s="36"/>
      <c r="AT8" s="37">
        <f>データ!T6</f>
        <v>276.33</v>
      </c>
      <c r="AU8" s="37"/>
      <c r="AV8" s="37"/>
      <c r="AW8" s="37"/>
      <c r="AX8" s="37"/>
      <c r="AY8" s="37"/>
      <c r="AZ8" s="37"/>
      <c r="BA8" s="37"/>
      <c r="BB8" s="37">
        <f>データ!U6</f>
        <v>65.56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85.85</v>
      </c>
      <c r="J10" s="37"/>
      <c r="K10" s="37"/>
      <c r="L10" s="37"/>
      <c r="M10" s="37"/>
      <c r="N10" s="37"/>
      <c r="O10" s="37"/>
      <c r="P10" s="37">
        <f>データ!P6</f>
        <v>11.34</v>
      </c>
      <c r="Q10" s="37"/>
      <c r="R10" s="37"/>
      <c r="S10" s="37"/>
      <c r="T10" s="37"/>
      <c r="U10" s="37"/>
      <c r="V10" s="37"/>
      <c r="W10" s="37">
        <f>データ!Q6</f>
        <v>100</v>
      </c>
      <c r="X10" s="37"/>
      <c r="Y10" s="37"/>
      <c r="Z10" s="37"/>
      <c r="AA10" s="37"/>
      <c r="AB10" s="37"/>
      <c r="AC10" s="37"/>
      <c r="AD10" s="36">
        <f>データ!R6</f>
        <v>4950</v>
      </c>
      <c r="AE10" s="36"/>
      <c r="AF10" s="36"/>
      <c r="AG10" s="36"/>
      <c r="AH10" s="36"/>
      <c r="AI10" s="36"/>
      <c r="AJ10" s="36"/>
      <c r="AK10" s="2"/>
      <c r="AL10" s="36">
        <f>データ!V6</f>
        <v>2039</v>
      </c>
      <c r="AM10" s="36"/>
      <c r="AN10" s="36"/>
      <c r="AO10" s="36"/>
      <c r="AP10" s="36"/>
      <c r="AQ10" s="36"/>
      <c r="AR10" s="36"/>
      <c r="AS10" s="36"/>
      <c r="AT10" s="37">
        <f>データ!W6</f>
        <v>2.12</v>
      </c>
      <c r="AU10" s="37"/>
      <c r="AV10" s="37"/>
      <c r="AW10" s="37"/>
      <c r="AX10" s="37"/>
      <c r="AY10" s="37"/>
      <c r="AZ10" s="37"/>
      <c r="BA10" s="37"/>
      <c r="BB10" s="37">
        <f>データ!X6</f>
        <v>961.79</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113</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112</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mEiZm+wlFsS71zp4qAv0OrXDw8WsGtUW8pO3V3ITE/BtNTXSJ35V/b8zOKLuYU/y8pLUk7z7t5x7pHYh2SHB7w==" saltValue="Ufv8ondAEenXT0AtTIKq8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2">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2">
      <c r="A6" s="14" t="s">
        <v>94</v>
      </c>
      <c r="B6" s="19">
        <f>B7</f>
        <v>2024</v>
      </c>
      <c r="C6" s="19">
        <f t="shared" ref="C6:X6" si="3">C7</f>
        <v>74471</v>
      </c>
      <c r="D6" s="19">
        <f t="shared" si="3"/>
        <v>46</v>
      </c>
      <c r="E6" s="19">
        <f t="shared" si="3"/>
        <v>17</v>
      </c>
      <c r="F6" s="19">
        <f t="shared" si="3"/>
        <v>5</v>
      </c>
      <c r="G6" s="19">
        <f t="shared" si="3"/>
        <v>0</v>
      </c>
      <c r="H6" s="19" t="str">
        <f t="shared" si="3"/>
        <v>福島県　会津美里町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85.85</v>
      </c>
      <c r="P6" s="20">
        <f t="shared" si="3"/>
        <v>11.34</v>
      </c>
      <c r="Q6" s="20">
        <f t="shared" si="3"/>
        <v>100</v>
      </c>
      <c r="R6" s="20">
        <f t="shared" si="3"/>
        <v>4950</v>
      </c>
      <c r="S6" s="20">
        <f t="shared" si="3"/>
        <v>18117</v>
      </c>
      <c r="T6" s="20">
        <f t="shared" si="3"/>
        <v>276.33</v>
      </c>
      <c r="U6" s="20">
        <f t="shared" si="3"/>
        <v>65.56</v>
      </c>
      <c r="V6" s="20">
        <f t="shared" si="3"/>
        <v>2039</v>
      </c>
      <c r="W6" s="20">
        <f t="shared" si="3"/>
        <v>2.12</v>
      </c>
      <c r="X6" s="20">
        <f t="shared" si="3"/>
        <v>961.79</v>
      </c>
      <c r="Y6" s="21">
        <f>IF(Y7="",NA(),Y7)</f>
        <v>102.23</v>
      </c>
      <c r="Z6" s="21">
        <f t="shared" ref="Z6:AH6" si="4">IF(Z7="",NA(),Z7)</f>
        <v>103.67</v>
      </c>
      <c r="AA6" s="21">
        <f t="shared" si="4"/>
        <v>101.05</v>
      </c>
      <c r="AB6" s="21">
        <f t="shared" si="4"/>
        <v>100</v>
      </c>
      <c r="AC6" s="21">
        <f t="shared" si="4"/>
        <v>100.56</v>
      </c>
      <c r="AD6" s="21">
        <f t="shared" si="4"/>
        <v>106.37</v>
      </c>
      <c r="AE6" s="21">
        <f t="shared" si="4"/>
        <v>106.07</v>
      </c>
      <c r="AF6" s="21">
        <f t="shared" si="4"/>
        <v>105.5</v>
      </c>
      <c r="AG6" s="21">
        <f t="shared" si="4"/>
        <v>106.35</v>
      </c>
      <c r="AH6" s="21">
        <f t="shared" si="4"/>
        <v>106.62</v>
      </c>
      <c r="AI6" s="20" t="str">
        <f>IF(AI7="","",IF(AI7="-","【-】","【"&amp;SUBSTITUTE(TEXT(AI7,"#,##0.00"),"-","△")&amp;"】"))</f>
        <v>【104.30】</v>
      </c>
      <c r="AJ6" s="20">
        <f>IF(AJ7="",NA(),AJ7)</f>
        <v>0</v>
      </c>
      <c r="AK6" s="20">
        <f t="shared" ref="AK6:AS6" si="5">IF(AK7="",NA(),AK7)</f>
        <v>0</v>
      </c>
      <c r="AL6" s="20">
        <f t="shared" si="5"/>
        <v>0</v>
      </c>
      <c r="AM6" s="20">
        <f t="shared" si="5"/>
        <v>0</v>
      </c>
      <c r="AN6" s="20">
        <f t="shared" si="5"/>
        <v>0</v>
      </c>
      <c r="AO6" s="21">
        <f t="shared" si="5"/>
        <v>139.02000000000001</v>
      </c>
      <c r="AP6" s="21">
        <f t="shared" si="5"/>
        <v>132.04</v>
      </c>
      <c r="AQ6" s="21">
        <f t="shared" si="5"/>
        <v>145.43</v>
      </c>
      <c r="AR6" s="21">
        <f t="shared" si="5"/>
        <v>129.88999999999999</v>
      </c>
      <c r="AS6" s="21">
        <f t="shared" si="5"/>
        <v>107.99</v>
      </c>
      <c r="AT6" s="20" t="str">
        <f>IF(AT7="","",IF(AT7="-","【-】","【"&amp;SUBSTITUTE(TEXT(AT7,"#,##0.00"),"-","△")&amp;"】"))</f>
        <v>【102.74】</v>
      </c>
      <c r="AU6" s="21">
        <f>IF(AU7="",NA(),AU7)</f>
        <v>59.22</v>
      </c>
      <c r="AV6" s="21">
        <f t="shared" ref="AV6:BD6" si="6">IF(AV7="",NA(),AV7)</f>
        <v>62.95</v>
      </c>
      <c r="AW6" s="21">
        <f t="shared" si="6"/>
        <v>67.400000000000006</v>
      </c>
      <c r="AX6" s="21">
        <f t="shared" si="6"/>
        <v>67.400000000000006</v>
      </c>
      <c r="AY6" s="21">
        <f t="shared" si="6"/>
        <v>63.4</v>
      </c>
      <c r="AZ6" s="21">
        <f t="shared" si="6"/>
        <v>29.13</v>
      </c>
      <c r="BA6" s="21">
        <f t="shared" si="6"/>
        <v>35.69</v>
      </c>
      <c r="BB6" s="21">
        <f t="shared" si="6"/>
        <v>38.4</v>
      </c>
      <c r="BC6" s="21">
        <f t="shared" si="6"/>
        <v>44.04</v>
      </c>
      <c r="BD6" s="21">
        <f t="shared" si="6"/>
        <v>58.25</v>
      </c>
      <c r="BE6" s="20" t="str">
        <f>IF(BE7="","",IF(BE7="-","【-】","【"&amp;SUBSTITUTE(TEXT(BE7,"#,##0.00"),"-","△")&amp;"】"))</f>
        <v>【47.19】</v>
      </c>
      <c r="BF6" s="21">
        <f>IF(BF7="",NA(),BF7)</f>
        <v>1984.62</v>
      </c>
      <c r="BG6" s="21">
        <f t="shared" ref="BG6:BO6" si="7">IF(BG7="",NA(),BG7)</f>
        <v>1780.89</v>
      </c>
      <c r="BH6" s="21">
        <f t="shared" si="7"/>
        <v>1626.97</v>
      </c>
      <c r="BI6" s="21">
        <f t="shared" si="7"/>
        <v>1306.1400000000001</v>
      </c>
      <c r="BJ6" s="21">
        <f t="shared" si="7"/>
        <v>1175.23</v>
      </c>
      <c r="BK6" s="21">
        <f t="shared" si="7"/>
        <v>867.83</v>
      </c>
      <c r="BL6" s="21">
        <f t="shared" si="7"/>
        <v>791.76</v>
      </c>
      <c r="BM6" s="21">
        <f t="shared" si="7"/>
        <v>900.82</v>
      </c>
      <c r="BN6" s="21">
        <f t="shared" si="7"/>
        <v>839.21</v>
      </c>
      <c r="BO6" s="21">
        <f t="shared" si="7"/>
        <v>791.46</v>
      </c>
      <c r="BP6" s="20" t="str">
        <f>IF(BP7="","",IF(BP7="-","【-】","【"&amp;SUBSTITUTE(TEXT(BP7,"#,##0.00"),"-","△")&amp;"】"))</f>
        <v>【798.10】</v>
      </c>
      <c r="BQ6" s="21">
        <f>IF(BQ7="",NA(),BQ7)</f>
        <v>66.33</v>
      </c>
      <c r="BR6" s="21">
        <f t="shared" ref="BR6:BZ6" si="8">IF(BR7="",NA(),BR7)</f>
        <v>100</v>
      </c>
      <c r="BS6" s="21">
        <f t="shared" si="8"/>
        <v>89.33</v>
      </c>
      <c r="BT6" s="21">
        <f t="shared" si="8"/>
        <v>89.61</v>
      </c>
      <c r="BU6" s="21">
        <f t="shared" si="8"/>
        <v>100</v>
      </c>
      <c r="BV6" s="21">
        <f t="shared" si="8"/>
        <v>57.08</v>
      </c>
      <c r="BW6" s="21">
        <f t="shared" si="8"/>
        <v>56.26</v>
      </c>
      <c r="BX6" s="21">
        <f t="shared" si="8"/>
        <v>52.94</v>
      </c>
      <c r="BY6" s="21">
        <f t="shared" si="8"/>
        <v>52.05</v>
      </c>
      <c r="BZ6" s="21">
        <f t="shared" si="8"/>
        <v>47.96</v>
      </c>
      <c r="CA6" s="20" t="str">
        <f>IF(CA7="","",IF(CA7="-","【-】","【"&amp;SUBSTITUTE(TEXT(CA7,"#,##0.00"),"-","△")&amp;"】"))</f>
        <v>【54.51】</v>
      </c>
      <c r="CB6" s="21">
        <f>IF(CB7="",NA(),CB7)</f>
        <v>266.25</v>
      </c>
      <c r="CC6" s="21">
        <f t="shared" ref="CC6:CK6" si="9">IF(CC7="",NA(),CC7)</f>
        <v>187.78</v>
      </c>
      <c r="CD6" s="21">
        <f t="shared" si="9"/>
        <v>215.21</v>
      </c>
      <c r="CE6" s="21">
        <f t="shared" si="9"/>
        <v>246.28</v>
      </c>
      <c r="CF6" s="21">
        <f t="shared" si="9"/>
        <v>220.51</v>
      </c>
      <c r="CG6" s="21">
        <f t="shared" si="9"/>
        <v>274.99</v>
      </c>
      <c r="CH6" s="21">
        <f t="shared" si="9"/>
        <v>282.08999999999997</v>
      </c>
      <c r="CI6" s="21">
        <f t="shared" si="9"/>
        <v>303.27999999999997</v>
      </c>
      <c r="CJ6" s="21">
        <f t="shared" si="9"/>
        <v>301.86</v>
      </c>
      <c r="CK6" s="21">
        <f t="shared" si="9"/>
        <v>325.85000000000002</v>
      </c>
      <c r="CL6" s="20" t="str">
        <f>IF(CL7="","",IF(CL7="-","【-】","【"&amp;SUBSTITUTE(TEXT(CL7,"#,##0.00"),"-","△")&amp;"】"))</f>
        <v>【286.33】</v>
      </c>
      <c r="CM6" s="21">
        <f>IF(CM7="",NA(),CM7)</f>
        <v>29.27</v>
      </c>
      <c r="CN6" s="21">
        <f t="shared" ref="CN6:CV6" si="10">IF(CN7="",NA(),CN7)</f>
        <v>30.14</v>
      </c>
      <c r="CO6" s="21">
        <f t="shared" si="10"/>
        <v>29.53</v>
      </c>
      <c r="CP6" s="21">
        <f t="shared" si="10"/>
        <v>29.1</v>
      </c>
      <c r="CQ6" s="21">
        <f t="shared" si="10"/>
        <v>29.1</v>
      </c>
      <c r="CR6" s="21">
        <f t="shared" si="10"/>
        <v>54.83</v>
      </c>
      <c r="CS6" s="21">
        <f t="shared" si="10"/>
        <v>66.53</v>
      </c>
      <c r="CT6" s="21">
        <f t="shared" si="10"/>
        <v>52.35</v>
      </c>
      <c r="CU6" s="21">
        <f t="shared" si="10"/>
        <v>46.25</v>
      </c>
      <c r="CV6" s="21">
        <f t="shared" si="10"/>
        <v>45.32</v>
      </c>
      <c r="CW6" s="20" t="str">
        <f>IF(CW7="","",IF(CW7="-","【-】","【"&amp;SUBSTITUTE(TEXT(CW7,"#,##0.00"),"-","△")&amp;"】"))</f>
        <v>【49.92】</v>
      </c>
      <c r="CX6" s="21">
        <f>IF(CX7="",NA(),CX7)</f>
        <v>61.17</v>
      </c>
      <c r="CY6" s="21">
        <f t="shared" ref="CY6:DG6" si="11">IF(CY7="",NA(),CY7)</f>
        <v>57.04</v>
      </c>
      <c r="CZ6" s="21">
        <f t="shared" si="11"/>
        <v>59.08</v>
      </c>
      <c r="DA6" s="21">
        <f t="shared" si="11"/>
        <v>59.87</v>
      </c>
      <c r="DB6" s="21">
        <f t="shared" si="11"/>
        <v>61.5</v>
      </c>
      <c r="DC6" s="21">
        <f t="shared" si="11"/>
        <v>84.7</v>
      </c>
      <c r="DD6" s="21">
        <f t="shared" si="11"/>
        <v>84.67</v>
      </c>
      <c r="DE6" s="21">
        <f t="shared" si="11"/>
        <v>84.39</v>
      </c>
      <c r="DF6" s="21">
        <f t="shared" si="11"/>
        <v>83.96</v>
      </c>
      <c r="DG6" s="21">
        <f t="shared" si="11"/>
        <v>83.54</v>
      </c>
      <c r="DH6" s="20" t="str">
        <f>IF(DH7="","",IF(DH7="-","【-】","【"&amp;SUBSTITUTE(TEXT(DH7,"#,##0.00"),"-","△")&amp;"】"))</f>
        <v>【87.80】</v>
      </c>
      <c r="DI6" s="21">
        <f>IF(DI7="",NA(),DI7)</f>
        <v>3.08</v>
      </c>
      <c r="DJ6" s="21">
        <f t="shared" ref="DJ6:DR6" si="12">IF(DJ7="",NA(),DJ7)</f>
        <v>6.01</v>
      </c>
      <c r="DK6" s="21">
        <f t="shared" si="12"/>
        <v>8.93</v>
      </c>
      <c r="DL6" s="21">
        <f t="shared" si="12"/>
        <v>11.8</v>
      </c>
      <c r="DM6" s="21">
        <f t="shared" si="12"/>
        <v>14.65</v>
      </c>
      <c r="DN6" s="21">
        <f t="shared" si="12"/>
        <v>20.34</v>
      </c>
      <c r="DO6" s="21">
        <f t="shared" si="12"/>
        <v>21.85</v>
      </c>
      <c r="DP6" s="21">
        <f t="shared" si="12"/>
        <v>25.19</v>
      </c>
      <c r="DQ6" s="21">
        <f t="shared" si="12"/>
        <v>25.46</v>
      </c>
      <c r="DR6" s="21">
        <f t="shared" si="12"/>
        <v>24.53</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0.19</v>
      </c>
      <c r="EC6" s="20">
        <f t="shared" si="13"/>
        <v>0</v>
      </c>
      <c r="ED6" s="20" t="str">
        <f>IF(ED7="","",IF(ED7="-","【-】","【"&amp;SUBSTITUTE(TEXT(ED7,"#,##0.00"),"-","△")&amp;"】"))</f>
        <v>【0.03】</v>
      </c>
      <c r="EE6" s="20">
        <f>IF(EE7="",NA(),EE7)</f>
        <v>0</v>
      </c>
      <c r="EF6" s="20">
        <f t="shared" ref="EF6:EN6" si="14">IF(EF7="",NA(),EF7)</f>
        <v>0</v>
      </c>
      <c r="EG6" s="20">
        <f t="shared" si="14"/>
        <v>0</v>
      </c>
      <c r="EH6" s="20">
        <f t="shared" si="14"/>
        <v>0</v>
      </c>
      <c r="EI6" s="20">
        <f t="shared" si="14"/>
        <v>0</v>
      </c>
      <c r="EJ6" s="21">
        <f t="shared" si="14"/>
        <v>0.25</v>
      </c>
      <c r="EK6" s="21">
        <f t="shared" si="14"/>
        <v>0.05</v>
      </c>
      <c r="EL6" s="21">
        <f t="shared" si="14"/>
        <v>0.03</v>
      </c>
      <c r="EM6" s="21">
        <f t="shared" si="14"/>
        <v>0.03</v>
      </c>
      <c r="EN6" s="21">
        <f t="shared" si="14"/>
        <v>0.03</v>
      </c>
      <c r="EO6" s="20" t="str">
        <f>IF(EO7="","",IF(EO7="-","【-】","【"&amp;SUBSTITUTE(TEXT(EO7,"#,##0.00"),"-","△")&amp;"】"))</f>
        <v>【0.02】</v>
      </c>
    </row>
    <row r="7" spans="1:148" s="22" customFormat="1" x14ac:dyDescent="0.2">
      <c r="A7" s="14"/>
      <c r="B7" s="23">
        <v>2024</v>
      </c>
      <c r="C7" s="23">
        <v>74471</v>
      </c>
      <c r="D7" s="23">
        <v>46</v>
      </c>
      <c r="E7" s="23">
        <v>17</v>
      </c>
      <c r="F7" s="23">
        <v>5</v>
      </c>
      <c r="G7" s="23">
        <v>0</v>
      </c>
      <c r="H7" s="23" t="s">
        <v>95</v>
      </c>
      <c r="I7" s="23" t="s">
        <v>96</v>
      </c>
      <c r="J7" s="23" t="s">
        <v>97</v>
      </c>
      <c r="K7" s="23" t="s">
        <v>98</v>
      </c>
      <c r="L7" s="23" t="s">
        <v>99</v>
      </c>
      <c r="M7" s="23" t="s">
        <v>100</v>
      </c>
      <c r="N7" s="24" t="s">
        <v>101</v>
      </c>
      <c r="O7" s="24">
        <v>85.85</v>
      </c>
      <c r="P7" s="24">
        <v>11.34</v>
      </c>
      <c r="Q7" s="24">
        <v>100</v>
      </c>
      <c r="R7" s="24">
        <v>4950</v>
      </c>
      <c r="S7" s="24">
        <v>18117</v>
      </c>
      <c r="T7" s="24">
        <v>276.33</v>
      </c>
      <c r="U7" s="24">
        <v>65.56</v>
      </c>
      <c r="V7" s="24">
        <v>2039</v>
      </c>
      <c r="W7" s="24">
        <v>2.12</v>
      </c>
      <c r="X7" s="24">
        <v>961.79</v>
      </c>
      <c r="Y7" s="24">
        <v>102.23</v>
      </c>
      <c r="Z7" s="24">
        <v>103.67</v>
      </c>
      <c r="AA7" s="24">
        <v>101.05</v>
      </c>
      <c r="AB7" s="24">
        <v>100</v>
      </c>
      <c r="AC7" s="24">
        <v>100.56</v>
      </c>
      <c r="AD7" s="24">
        <v>106.37</v>
      </c>
      <c r="AE7" s="24">
        <v>106.07</v>
      </c>
      <c r="AF7" s="24">
        <v>105.5</v>
      </c>
      <c r="AG7" s="24">
        <v>106.35</v>
      </c>
      <c r="AH7" s="24">
        <v>106.62</v>
      </c>
      <c r="AI7" s="24">
        <v>104.3</v>
      </c>
      <c r="AJ7" s="24">
        <v>0</v>
      </c>
      <c r="AK7" s="24">
        <v>0</v>
      </c>
      <c r="AL7" s="24">
        <v>0</v>
      </c>
      <c r="AM7" s="24">
        <v>0</v>
      </c>
      <c r="AN7" s="24">
        <v>0</v>
      </c>
      <c r="AO7" s="24">
        <v>139.02000000000001</v>
      </c>
      <c r="AP7" s="24">
        <v>132.04</v>
      </c>
      <c r="AQ7" s="24">
        <v>145.43</v>
      </c>
      <c r="AR7" s="24">
        <v>129.88999999999999</v>
      </c>
      <c r="AS7" s="24">
        <v>107.99</v>
      </c>
      <c r="AT7" s="24">
        <v>102.74</v>
      </c>
      <c r="AU7" s="24">
        <v>59.22</v>
      </c>
      <c r="AV7" s="24">
        <v>62.95</v>
      </c>
      <c r="AW7" s="24">
        <v>67.400000000000006</v>
      </c>
      <c r="AX7" s="24">
        <v>67.400000000000006</v>
      </c>
      <c r="AY7" s="24">
        <v>63.4</v>
      </c>
      <c r="AZ7" s="24">
        <v>29.13</v>
      </c>
      <c r="BA7" s="24">
        <v>35.69</v>
      </c>
      <c r="BB7" s="24">
        <v>38.4</v>
      </c>
      <c r="BC7" s="24">
        <v>44.04</v>
      </c>
      <c r="BD7" s="24">
        <v>58.25</v>
      </c>
      <c r="BE7" s="24">
        <v>47.19</v>
      </c>
      <c r="BF7" s="24">
        <v>1984.62</v>
      </c>
      <c r="BG7" s="24">
        <v>1780.89</v>
      </c>
      <c r="BH7" s="24">
        <v>1626.97</v>
      </c>
      <c r="BI7" s="24">
        <v>1306.1400000000001</v>
      </c>
      <c r="BJ7" s="24">
        <v>1175.23</v>
      </c>
      <c r="BK7" s="24">
        <v>867.83</v>
      </c>
      <c r="BL7" s="24">
        <v>791.76</v>
      </c>
      <c r="BM7" s="24">
        <v>900.82</v>
      </c>
      <c r="BN7" s="24">
        <v>839.21</v>
      </c>
      <c r="BO7" s="24">
        <v>791.46</v>
      </c>
      <c r="BP7" s="24">
        <v>798.1</v>
      </c>
      <c r="BQ7" s="24">
        <v>66.33</v>
      </c>
      <c r="BR7" s="24">
        <v>100</v>
      </c>
      <c r="BS7" s="24">
        <v>89.33</v>
      </c>
      <c r="BT7" s="24">
        <v>89.61</v>
      </c>
      <c r="BU7" s="24">
        <v>100</v>
      </c>
      <c r="BV7" s="24">
        <v>57.08</v>
      </c>
      <c r="BW7" s="24">
        <v>56.26</v>
      </c>
      <c r="BX7" s="24">
        <v>52.94</v>
      </c>
      <c r="BY7" s="24">
        <v>52.05</v>
      </c>
      <c r="BZ7" s="24">
        <v>47.96</v>
      </c>
      <c r="CA7" s="24">
        <v>54.51</v>
      </c>
      <c r="CB7" s="24">
        <v>266.25</v>
      </c>
      <c r="CC7" s="24">
        <v>187.78</v>
      </c>
      <c r="CD7" s="24">
        <v>215.21</v>
      </c>
      <c r="CE7" s="24">
        <v>246.28</v>
      </c>
      <c r="CF7" s="24">
        <v>220.51</v>
      </c>
      <c r="CG7" s="24">
        <v>274.99</v>
      </c>
      <c r="CH7" s="24">
        <v>282.08999999999997</v>
      </c>
      <c r="CI7" s="24">
        <v>303.27999999999997</v>
      </c>
      <c r="CJ7" s="24">
        <v>301.86</v>
      </c>
      <c r="CK7" s="24">
        <v>325.85000000000002</v>
      </c>
      <c r="CL7" s="24">
        <v>286.33</v>
      </c>
      <c r="CM7" s="24">
        <v>29.27</v>
      </c>
      <c r="CN7" s="24">
        <v>30.14</v>
      </c>
      <c r="CO7" s="24">
        <v>29.53</v>
      </c>
      <c r="CP7" s="24">
        <v>29.1</v>
      </c>
      <c r="CQ7" s="24">
        <v>29.1</v>
      </c>
      <c r="CR7" s="24">
        <v>54.83</v>
      </c>
      <c r="CS7" s="24">
        <v>66.53</v>
      </c>
      <c r="CT7" s="24">
        <v>52.35</v>
      </c>
      <c r="CU7" s="24">
        <v>46.25</v>
      </c>
      <c r="CV7" s="24">
        <v>45.32</v>
      </c>
      <c r="CW7" s="24">
        <v>49.92</v>
      </c>
      <c r="CX7" s="24">
        <v>61.17</v>
      </c>
      <c r="CY7" s="24">
        <v>57.04</v>
      </c>
      <c r="CZ7" s="24">
        <v>59.08</v>
      </c>
      <c r="DA7" s="24">
        <v>59.87</v>
      </c>
      <c r="DB7" s="24">
        <v>61.5</v>
      </c>
      <c r="DC7" s="24">
        <v>84.7</v>
      </c>
      <c r="DD7" s="24">
        <v>84.67</v>
      </c>
      <c r="DE7" s="24">
        <v>84.39</v>
      </c>
      <c r="DF7" s="24">
        <v>83.96</v>
      </c>
      <c r="DG7" s="24">
        <v>83.54</v>
      </c>
      <c r="DH7" s="24">
        <v>87.8</v>
      </c>
      <c r="DI7" s="24">
        <v>3.08</v>
      </c>
      <c r="DJ7" s="24">
        <v>6.01</v>
      </c>
      <c r="DK7" s="24">
        <v>8.93</v>
      </c>
      <c r="DL7" s="24">
        <v>11.8</v>
      </c>
      <c r="DM7" s="24">
        <v>14.65</v>
      </c>
      <c r="DN7" s="24">
        <v>20.34</v>
      </c>
      <c r="DO7" s="24">
        <v>21.85</v>
      </c>
      <c r="DP7" s="24">
        <v>25.19</v>
      </c>
      <c r="DQ7" s="24">
        <v>25.46</v>
      </c>
      <c r="DR7" s="24">
        <v>24.53</v>
      </c>
      <c r="DS7" s="24">
        <v>28.46</v>
      </c>
      <c r="DT7" s="24">
        <v>0</v>
      </c>
      <c r="DU7" s="24">
        <v>0</v>
      </c>
      <c r="DV7" s="24">
        <v>0</v>
      </c>
      <c r="DW7" s="24">
        <v>0</v>
      </c>
      <c r="DX7" s="24">
        <v>0</v>
      </c>
      <c r="DY7" s="24">
        <v>0</v>
      </c>
      <c r="DZ7" s="24">
        <v>0</v>
      </c>
      <c r="EA7" s="24">
        <v>0</v>
      </c>
      <c r="EB7" s="24">
        <v>0.19</v>
      </c>
      <c r="EC7" s="24">
        <v>0</v>
      </c>
      <c r="ED7" s="24">
        <v>0.03</v>
      </c>
      <c r="EE7" s="24">
        <v>0</v>
      </c>
      <c r="EF7" s="24">
        <v>0</v>
      </c>
      <c r="EG7" s="24">
        <v>0</v>
      </c>
      <c r="EH7" s="24">
        <v>0</v>
      </c>
      <c r="EI7" s="24">
        <v>0</v>
      </c>
      <c r="EJ7" s="24">
        <v>0.25</v>
      </c>
      <c r="EK7" s="24">
        <v>0.05</v>
      </c>
      <c r="EL7" s="24">
        <v>0.03</v>
      </c>
      <c r="EM7" s="24">
        <v>0.03</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107</v>
      </c>
    </row>
    <row r="12" spans="1:148" x14ac:dyDescent="0.2">
      <c r="B12">
        <v>1</v>
      </c>
      <c r="C12">
        <v>1</v>
      </c>
      <c r="D12">
        <v>2</v>
      </c>
      <c r="E12">
        <v>3</v>
      </c>
      <c r="F12">
        <v>4</v>
      </c>
      <c r="G12" t="s">
        <v>108</v>
      </c>
    </row>
    <row r="13" spans="1:148" x14ac:dyDescent="0.2">
      <c r="B13" t="s">
        <v>109</v>
      </c>
      <c r="C13" t="s">
        <v>110</v>
      </c>
      <c r="D13" t="s">
        <v>109</v>
      </c>
      <c r="E13" t="s">
        <v>109</v>
      </c>
      <c r="F13" t="s">
        <v>109</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阿部 嘉代子</cp:lastModifiedBy>
  <dcterms:created xsi:type="dcterms:W3CDTF">2025-12-23T06:17:23Z</dcterms:created>
  <dcterms:modified xsi:type="dcterms:W3CDTF">2026-01-20T02:56:47Z</dcterms:modified>
  <cp:category/>
</cp:coreProperties>
</file>