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上下水道課\共有フォルダ\総務係\報告\R7報告\2_3〆　公営企業に係る経営比較分析表（令和６年度決算）の分析等について（依頼）\【経営比較分析表】下水道\【経営比較分析表】2024_074471_46_1718\"/>
    </mc:Choice>
  </mc:AlternateContent>
  <xr:revisionPtr revIDLastSave="0" documentId="13_ncr:1_{EF58D276-611C-4D72-B278-7E76858C9ECE}" xr6:coauthVersionLast="47" xr6:coauthVersionMax="47" xr10:uidLastSave="{00000000-0000-0000-0000-000000000000}"/>
  <workbookProtection workbookAlgorithmName="SHA-512" workbookHashValue="J7wKaylFi33xDc1A9otcyF6gUlVIDvMCBsmO3yPhdX8gK5aY3ZrVattXmNdixr7Nv7zu2NGThqppL5Gpab88yQ==" workbookSaltValue="kAsS1Hl9RI/uQ7yydB7is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I10" i="4"/>
  <c r="AL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<sst xmlns="http://schemas.openxmlformats.org/spreadsheetml/2006/main" count="236" uniqueCount="115">
  <si>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</si>
  <si>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</si>
  <si>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</si>
  <si>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</si>
  <si>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</si>
  <si>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</si>
  <si>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</si>
  <si>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</si>
  <si>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</si>
  <si>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</si>
  <si>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</si>
  <si>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</si>
  <si>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</si>
  <si>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</si>
  <si>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</si>
  <si>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</si>
  <si>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</si>
  <si>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</si>
  <si>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</si>
  <si>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</si>
  <si>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</si>
  <si>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</si>
  <si>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</si>
  <si>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</si>
  <si>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</si>
  <si>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</si>
  <si>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</si>
  <si>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</si>
  <si>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</si>
  <si>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</si>
  <si>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</si>
  <si>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</si>
  <si>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</si>
  <si>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</si>
  <si>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</si>
  <si>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</si>
  <si>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</si>
  <si>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</si>
  <si>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</si>
  <si>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</si>
  <si>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</si>
  <si>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</si>
  <si>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</si>
  <si>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</si>
  <si>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</si>
  <si>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</si>
  <si>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</si>
  <si>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</si>
  <si>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</si>
  <si>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</si>
  <si>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</si>
  <si>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</si>
  <si>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</si>
  <si>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</si>
  <si>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</si>
  <si>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</si>
  <si>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</si>
  <si>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</si>
  <si>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</si>
  <si>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</si>
  <si>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</si>
  <si>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</si>
  <si>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</si>
  <si>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</si>
  <si>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</si>
  <si>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</si>
  <si>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</si>
  <si>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</si>
  <si>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</si>
  <si>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</si>
  <si>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</si>
  <si>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</si>
  <si>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</si>
  <si>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</si>
  <si>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</si>
  <si>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</si>
  <si>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</si>
  <si>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</si>
  <si>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</si>
  <si>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</si>
  <si>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</si>
  <si>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</si>
  <si>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</si>
  <si>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</si>
  <si>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</si>
  <si>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</si>
  <si>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</si>
  <si>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</si>
  <si>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</si>
  <si>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</si>
  <si>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</si>
  <si>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</si>
  <si>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</si>
  <si>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</si>
  <si>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</si>
  <si>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</si>
  <si>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</si>
  <si>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</si>
  <si>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</si>
  <si>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</si>
  <si>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</si>
  <si>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</si>
  <si>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</si>
  <si>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</si>
  <si>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</si>
  <si>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</si>
  <si>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</si>
  <si>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</si>
  <si>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</si>
  <si>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</si>
  <si>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</si>
  <si>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</si>
  <si>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</si>
  <si>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t>　本町の特定環境保全公共下水道事業は整備完了している。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</si>
  <si>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昨年度より比率が上昇しているが、流動資産で流動負債を賄えていない状況である。接続率の向上及び経費の削減等に努め、支払能力を高める必要がある。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整備完了により新規借入を行っていないため減少傾向にあるが、類似団体平均値を上回っている。将来的な財政負担を見据えた財政運営により、可能な限り企業債残高の縮減を図っていく必要がある。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⑦水洗化率</t>
    </r>
    <r>
      <rPr>
        <sz val="11"/>
        <color theme="1"/>
        <rFont val="ＭＳ ゴシック"/>
        <family val="3"/>
        <charset val="128"/>
      </rPr>
      <t xml:space="preserve">
類似団体と比較し低い値となっている。接続率向上に対する取組みが必要である。
</t>
    </r>
    <rPh sb="169" eb="173">
      <t>セイビカンリョウ</t>
    </rPh>
    <rPh sb="176" eb="180">
      <t>シンキカリイレ</t>
    </rPh>
    <rPh sb="181" eb="182">
      <t>オコナ</t>
    </rPh>
    <rPh sb="189" eb="193">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</si>
</sst>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3F-4801-9737-310F372DE7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43F-4801-9737-310F372DE7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CD-434F-AF58-A53112DDCB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ACD-434F-AF58-A53112DDCB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65.849999999999994</c:v>
                </c:pt>
                <c:pt idx="1">
                  <c:v>66.430000000000007</c:v>
                </c:pt>
                <c:pt idx="2">
                  <c:v>70.11</c:v>
                </c:pt>
                <c:pt idx="3">
                  <c:v>68.239999999999995</c:v>
                </c:pt>
                <c:pt idx="4">
                  <c:v>69.44</c:v>
                </c:pt>
              </c:numCache>
            </c:numRef>
          </c:val>
          <c:extLst>
            <c:ext xmlns:c16="http://schemas.microsoft.com/office/drawing/2014/chart" uri="{C3380CC4-5D6E-409C-BE32-E72D297353CC}">
              <c16:uniqueId val="{00000000-5A22-4978-AD13-F7F8C82EE6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A22-4978-AD13-F7F8C82EE6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0BE-4402-AE0C-6B574B1E98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0BE-4402-AE0C-6B574B1E98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c:v>
                </c:pt>
                <c:pt idx="1">
                  <c:v>6.44</c:v>
                </c:pt>
                <c:pt idx="2">
                  <c:v>9.66</c:v>
                </c:pt>
                <c:pt idx="3">
                  <c:v>12.88</c:v>
                </c:pt>
                <c:pt idx="4">
                  <c:v>15.66</c:v>
                </c:pt>
              </c:numCache>
            </c:numRef>
          </c:val>
          <c:extLst>
            <c:ext xmlns:c16="http://schemas.microsoft.com/office/drawing/2014/chart" uri="{C3380CC4-5D6E-409C-BE32-E72D297353CC}">
              <c16:uniqueId val="{00000000-1189-4B75-91D0-F24B18D6D3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189-4B75-91D0-F24B18D6D3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C4-407B-9A13-7652EB8F1A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DBC4-407B-9A13-7652EB8F1A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69-452C-9A3B-ABC88BE56B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269-452C-9A3B-ABC88BE56B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60.72</c:v>
                </c:pt>
                <c:pt idx="1">
                  <c:v>30.14</c:v>
                </c:pt>
                <c:pt idx="2">
                  <c:v>30.35</c:v>
                </c:pt>
                <c:pt idx="3">
                  <c:v>33.46</c:v>
                </c:pt>
                <c:pt idx="4">
                  <c:v>34.369999999999997</c:v>
                </c:pt>
              </c:numCache>
            </c:numRef>
          </c:val>
          <c:extLst>
            <c:ext xmlns:c16="http://schemas.microsoft.com/office/drawing/2014/chart" uri="{C3380CC4-5D6E-409C-BE32-E72D297353CC}">
              <c16:uniqueId val="{00000000-C02D-43D5-A6A5-A2D8DB8AE6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02D-43D5-A6A5-A2D8DB8AE6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2103.5</c:v>
                </c:pt>
                <c:pt idx="1">
                  <c:v>1832.86</c:v>
                </c:pt>
                <c:pt idx="2">
                  <c:v>1653.53</c:v>
                </c:pt>
                <c:pt idx="3">
                  <c:v>1278.3499999999999</c:v>
                </c:pt>
                <c:pt idx="4">
                  <c:v>1168.75</c:v>
                </c:pt>
              </c:numCache>
            </c:numRef>
          </c:val>
          <c:extLst>
            <c:ext xmlns:c16="http://schemas.microsoft.com/office/drawing/2014/chart" uri="{C3380CC4-5D6E-409C-BE32-E72D297353CC}">
              <c16:uniqueId val="{00000000-8968-467A-AF59-CD38CE2F92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968-467A-AF59-CD38CE2F92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59.34</c:v>
                </c:pt>
                <c:pt idx="1">
                  <c:v>64.97</c:v>
                </c:pt>
                <c:pt idx="2">
                  <c:v>65.180000000000007</c:v>
                </c:pt>
                <c:pt idx="3">
                  <c:v>80.84</c:v>
                </c:pt>
                <c:pt idx="4">
                  <c:v>73.489999999999995</c:v>
                </c:pt>
              </c:numCache>
            </c:numRef>
          </c:val>
          <c:extLst>
            <c:ext xmlns:c16="http://schemas.microsoft.com/office/drawing/2014/chart" uri="{C3380CC4-5D6E-409C-BE32-E72D297353CC}">
              <c16:uniqueId val="{00000000-535B-4A71-88F3-24A156D433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535B-4A71-88F3-24A156D433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149.99</c:v>
                </c:pt>
                <c:pt idx="1">
                  <c:v>150.01</c:v>
                </c:pt>
                <c:pt idx="2">
                  <c:v>150.01</c:v>
                </c:pt>
                <c:pt idx="3">
                  <c:v>150.02000000000001</c:v>
                </c:pt>
                <c:pt idx="4">
                  <c:v>152.99</c:v>
                </c:pt>
              </c:numCache>
            </c:numRef>
          </c:val>
          <c:extLst>
            <c:ext xmlns:c16="http://schemas.microsoft.com/office/drawing/2014/chart" uri="{C3380CC4-5D6E-409C-BE32-E72D297353CC}">
              <c16:uniqueId val="{00000000-DC86-46A6-9428-BF98211215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C86-46A6-9428-BF98211215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52" zoomScale="80" zoomScaleNormal="8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会津美里町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18117</v>
      </c>
      <c r="AM8" s="54"/>
      <c r="AN8" s="54"/>
      <c r="AO8" s="54"/>
      <c r="AP8" s="54"/>
      <c r="AQ8" s="54"/>
      <c r="AR8" s="54"/>
      <c r="AS8" s="54"/>
      <c r="AT8" s="53">
        <f>データ!T6</f>
        <v>276.33</v>
      </c>
      <c r="AU8" s="53"/>
      <c r="AV8" s="53"/>
      <c r="AW8" s="53"/>
      <c r="AX8" s="53"/>
      <c r="AY8" s="53"/>
      <c r="AZ8" s="53"/>
      <c r="BA8" s="53"/>
      <c r="BB8" s="53">
        <f>データ!U6</f>
        <v>65.56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80.319999999999993</v>
      </c>
      <c r="J10" s="53"/>
      <c r="K10" s="53"/>
      <c r="L10" s="53"/>
      <c r="M10" s="53"/>
      <c r="N10" s="53"/>
      <c r="O10" s="53"/>
      <c r="P10" s="53">
        <f>データ!P6</f>
        <v>1.4</v>
      </c>
      <c r="Q10" s="53"/>
      <c r="R10" s="53"/>
      <c r="S10" s="53"/>
      <c r="T10" s="53"/>
      <c r="U10" s="53"/>
      <c r="V10" s="53"/>
      <c r="W10" s="53">
        <f>データ!Q6</f>
        <v>100</v>
      </c>
      <c r="X10" s="53"/>
      <c r="Y10" s="53"/>
      <c r="Z10" s="53"/>
      <c r="AA10" s="53"/>
      <c r="AB10" s="53"/>
      <c r="AC10" s="53"/>
      <c r="AD10" s="54">
        <f>データ!R6</f>
        <v>4950</v>
      </c>
      <c r="AE10" s="54"/>
      <c r="AF10" s="54"/>
      <c r="AG10" s="54"/>
      <c r="AH10" s="54"/>
      <c r="AI10" s="54"/>
      <c r="AJ10" s="54"/>
      <c r="AK10" s="2"/>
      <c r="AL10" s="54">
        <f>データ!V6</f>
        <v>252</v>
      </c>
      <c r="AM10" s="54"/>
      <c r="AN10" s="54"/>
      <c r="AO10" s="54"/>
      <c r="AP10" s="54"/>
      <c r="AQ10" s="54"/>
      <c r="AR10" s="54"/>
      <c r="AS10" s="54"/>
      <c r="AT10" s="53">
        <f>データ!W6</f>
        <v>0.15</v>
      </c>
      <c r="AU10" s="53"/>
      <c r="AV10" s="53"/>
      <c r="AW10" s="53"/>
      <c r="AX10" s="53"/>
      <c r="AY10" s="53"/>
      <c r="AZ10" s="53"/>
      <c r="BA10" s="53"/>
      <c r="BB10" s="53">
        <f>データ!X6</f>
        <v>1680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34TrqxqA51rW/GO4WxoBETEb7HK6a1M2yAEZfH6YoU318TqDJi2VgHo7Xf1ktEAqVps2ZcqQWJhpI1Mrf9Ps4g==" saltValue="VI+tY5/jF+WI37XLf0I4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74471</v>
      </c>
      <c r="D6" s="19">
        <f t="shared" si="3"/>
        <v>46</v>
      </c>
      <c r="E6" s="19">
        <f t="shared" si="3"/>
        <v>17</v>
      </c>
      <c r="F6" s="19">
        <f t="shared" si="3"/>
        <v>4</v>
      </c>
      <c r="G6" s="19">
        <f t="shared" si="3"/>
        <v>0</v>
      </c>
      <c r="H6" s="19" t="str">
        <f t="shared" si="3"/>
        <v>福島県　会津美里町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80.319999999999993</v>
      </c>
      <c r="P6" s="20">
        <f t="shared" si="3"/>
        <v>1.4</v>
      </c>
      <c r="Q6" s="20">
        <f t="shared" si="3"/>
        <v>100</v>
      </c>
      <c r="R6" s="20">
        <f t="shared" si="3"/>
        <v>4950</v>
      </c>
      <c r="S6" s="20">
        <f t="shared" si="3"/>
        <v>18117</v>
      </c>
      <c r="T6" s="20">
        <f t="shared" si="3"/>
        <v>276.33</v>
      </c>
      <c r="U6" s="20">
        <f t="shared" si="3"/>
        <v>65.56</v>
      </c>
      <c r="V6" s="20">
        <f t="shared" si="3"/>
        <v>252</v>
      </c>
      <c r="W6" s="20">
        <f t="shared" si="3"/>
        <v>0.15</v>
      </c>
      <c r="X6" s="20">
        <f t="shared" si="3"/>
        <v>1680</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60.72</v>
      </c>
      <c r="AV6" s="21">
        <f t="shared" ref="AV6:BD6" si="6">IF(AV7="",NA(),AV7)</f>
        <v>30.14</v>
      </c>
      <c r="AW6" s="21">
        <f t="shared" si="6"/>
        <v>30.35</v>
      </c>
      <c r="AX6" s="21">
        <f t="shared" si="6"/>
        <v>33.46</v>
      </c>
      <c r="AY6" s="21">
        <f t="shared" si="6"/>
        <v>34.369999999999997</v>
      </c>
      <c r="AZ6" s="21">
        <f t="shared" si="6"/>
        <v>44.24</v>
      </c>
      <c r="BA6" s="21">
        <f t="shared" si="6"/>
        <v>43.07</v>
      </c>
      <c r="BB6" s="21">
        <f t="shared" si="6"/>
        <v>45.42</v>
      </c>
      <c r="BC6" s="21">
        <f t="shared" si="6"/>
        <v>50.63</v>
      </c>
      <c r="BD6" s="21">
        <f t="shared" si="6"/>
        <v>53.28</v>
      </c>
      <c r="BE6" s="20" t="str">
        <f>IF(BE7="","",IF(BE7="-","【-】","【"&amp;SUBSTITUTE(TEXT(BE7,"#,##0.00"),"-","△")&amp;"】"))</f>
        <v>【50.90】</v>
      </c>
      <c r="BF6" s="21">
        <f>IF(BF7="",NA(),BF7)</f>
        <v>2103.5</v>
      </c>
      <c r="BG6" s="21">
        <f t="shared" ref="BG6:BO6" si="7">IF(BG7="",NA(),BG7)</f>
        <v>1832.86</v>
      </c>
      <c r="BH6" s="21">
        <f t="shared" si="7"/>
        <v>1653.53</v>
      </c>
      <c r="BI6" s="21">
        <f t="shared" si="7"/>
        <v>1278.3499999999999</v>
      </c>
      <c r="BJ6" s="21">
        <f t="shared" si="7"/>
        <v>1168.75</v>
      </c>
      <c r="BK6" s="21">
        <f t="shared" si="7"/>
        <v>1258.43</v>
      </c>
      <c r="BL6" s="21">
        <f t="shared" si="7"/>
        <v>1163.75</v>
      </c>
      <c r="BM6" s="21">
        <f t="shared" si="7"/>
        <v>1195.47</v>
      </c>
      <c r="BN6" s="21">
        <f t="shared" si="7"/>
        <v>1168.69</v>
      </c>
      <c r="BO6" s="21">
        <f t="shared" si="7"/>
        <v>1142.44</v>
      </c>
      <c r="BP6" s="20" t="str">
        <f>IF(BP7="","",IF(BP7="-","【-】","【"&amp;SUBSTITUTE(TEXT(BP7,"#,##0.00"),"-","△")&amp;"】"))</f>
        <v>【1,099.15】</v>
      </c>
      <c r="BQ6" s="21">
        <f>IF(BQ7="",NA(),BQ7)</f>
        <v>59.34</v>
      </c>
      <c r="BR6" s="21">
        <f t="shared" ref="BR6:BZ6" si="8">IF(BR7="",NA(),BR7)</f>
        <v>64.97</v>
      </c>
      <c r="BS6" s="21">
        <f t="shared" si="8"/>
        <v>65.180000000000007</v>
      </c>
      <c r="BT6" s="21">
        <f t="shared" si="8"/>
        <v>80.84</v>
      </c>
      <c r="BU6" s="21">
        <f t="shared" si="8"/>
        <v>73.489999999999995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149.99</v>
      </c>
      <c r="CC6" s="21">
        <f t="shared" ref="CC6:CK6" si="9">IF(CC7="",NA(),CC7)</f>
        <v>150.01</v>
      </c>
      <c r="CD6" s="21">
        <f t="shared" si="9"/>
        <v>150.01</v>
      </c>
      <c r="CE6" s="21">
        <f t="shared" si="9"/>
        <v>150.02000000000001</v>
      </c>
      <c r="CF6" s="21">
        <f t="shared" si="9"/>
        <v>152.99</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65.849999999999994</v>
      </c>
      <c r="CY6" s="21">
        <f t="shared" ref="CY6:DG6" si="11">IF(CY7="",NA(),CY7)</f>
        <v>66.430000000000007</v>
      </c>
      <c r="CZ6" s="21">
        <f t="shared" si="11"/>
        <v>70.11</v>
      </c>
      <c r="DA6" s="21">
        <f t="shared" si="11"/>
        <v>68.239999999999995</v>
      </c>
      <c r="DB6" s="21">
        <f t="shared" si="11"/>
        <v>69.44</v>
      </c>
      <c r="DC6" s="21">
        <f t="shared" si="11"/>
        <v>84.19</v>
      </c>
      <c r="DD6" s="21">
        <f t="shared" si="11"/>
        <v>84.34</v>
      </c>
      <c r="DE6" s="21">
        <f t="shared" si="11"/>
        <v>84.34</v>
      </c>
      <c r="DF6" s="21">
        <f t="shared" si="11"/>
        <v>84.73</v>
      </c>
      <c r="DG6" s="21">
        <f t="shared" si="11"/>
        <v>84.21</v>
      </c>
      <c r="DH6" s="20" t="str">
        <f>IF(DH7="","",IF(DH7="-","【-】","【"&amp;SUBSTITUTE(TEXT(DH7,"#,##0.00"),"-","△")&amp;"】"))</f>
        <v>【86.31】</v>
      </c>
      <c r="DI6" s="21">
        <f>IF(DI7="",NA(),DI7)</f>
        <v>3.22</v>
      </c>
      <c r="DJ6" s="21">
        <f t="shared" ref="DJ6:DR6" si="12">IF(DJ7="",NA(),DJ7)</f>
        <v>6.44</v>
      </c>
      <c r="DK6" s="21">
        <f t="shared" si="12"/>
        <v>9.66</v>
      </c>
      <c r="DL6" s="21">
        <f t="shared" si="12"/>
        <v>12.88</v>
      </c>
      <c r="DM6" s="21">
        <f t="shared" si="12"/>
        <v>15.66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74471</v>
      </c>
      <c r="D7" s="23">
        <v>46</v>
      </c>
      <c r="E7" s="23">
        <v>17</v>
      </c>
      <c r="F7" s="23">
        <v>4</v>
      </c>
      <c r="G7" s="23">
        <v>0</v>
      </c>
      <c r="H7" s="23" t="s">
        <v>96</v>
      </c>
      <c r="I7" s="23" t="s">
        <v>97</v>
      </c>
      <c r="J7" s="23" t="s">
        <v>98</v>
      </c>
      <c r="K7" s="23" t="s">
        <v>99</v>
      </c>
      <c r="L7" s="23" t="s">
        <v>100</v>
      </c>
      <c r="M7" s="23" t="s">
        <v>101</v>
      </c>
      <c r="N7" s="24" t="s">
        <v>102</v>
      </c>
      <c r="O7" s="24">
        <v>80.319999999999993</v>
      </c>
      <c r="P7" s="24">
        <v>1.4</v>
      </c>
      <c r="Q7" s="24">
        <v>100</v>
      </c>
      <c r="R7" s="24">
        <v>4950</v>
      </c>
      <c r="S7" s="24">
        <v>18117</v>
      </c>
      <c r="T7" s="24">
        <v>276.33</v>
      </c>
      <c r="U7" s="24">
        <v>65.56</v>
      </c>
      <c r="V7" s="24">
        <v>252</v>
      </c>
      <c r="W7" s="24">
        <v>0.15</v>
      </c>
      <c r="X7" s="24">
        <v>1680</v>
      </c>
      <c r="Y7" s="24">
        <v>100</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60.72</v>
      </c>
      <c r="AV7" s="24">
        <v>30.14</v>
      </c>
      <c r="AW7" s="24">
        <v>30.35</v>
      </c>
      <c r="AX7" s="24">
        <v>33.46</v>
      </c>
      <c r="AY7" s="24">
        <v>34.369999999999997</v>
      </c>
      <c r="AZ7" s="24">
        <v>44.24</v>
      </c>
      <c r="BA7" s="24">
        <v>43.07</v>
      </c>
      <c r="BB7" s="24">
        <v>45.42</v>
      </c>
      <c r="BC7" s="24">
        <v>50.63</v>
      </c>
      <c r="BD7" s="24">
        <v>53.28</v>
      </c>
      <c r="BE7" s="24">
        <v>50.9</v>
      </c>
      <c r="BF7" s="24">
        <v>2103.5</v>
      </c>
      <c r="BG7" s="24">
        <v>1832.86</v>
      </c>
      <c r="BH7" s="24">
        <v>1653.53</v>
      </c>
      <c r="BI7" s="24">
        <v>1278.3499999999999</v>
      </c>
      <c r="BJ7" s="24">
        <v>1168.75</v>
      </c>
      <c r="BK7" s="24">
        <v>1258.43</v>
      </c>
      <c r="BL7" s="24">
        <v>1163.75</v>
      </c>
      <c r="BM7" s="24">
        <v>1195.47</v>
      </c>
      <c r="BN7" s="24">
        <v>1168.69</v>
      </c>
      <c r="BO7" s="24">
        <v>1142.44</v>
      </c>
      <c r="BP7" s="24">
        <v>1099.1500000000001</v>
      </c>
      <c r="BQ7" s="24">
        <v>59.34</v>
      </c>
      <c r="BR7" s="24">
        <v>64.97</v>
      </c>
      <c r="BS7" s="24">
        <v>65.180000000000007</v>
      </c>
      <c r="BT7" s="24">
        <v>80.84</v>
      </c>
      <c r="BU7" s="24">
        <v>73.489999999999995</v>
      </c>
      <c r="BV7" s="24">
        <v>73.36</v>
      </c>
      <c r="BW7" s="24">
        <v>72.599999999999994</v>
      </c>
      <c r="BX7" s="24">
        <v>69.430000000000007</v>
      </c>
      <c r="BY7" s="24">
        <v>70.709999999999994</v>
      </c>
      <c r="BZ7" s="24">
        <v>66.63</v>
      </c>
      <c r="CA7" s="24">
        <v>72.92</v>
      </c>
      <c r="CB7" s="24">
        <v>149.99</v>
      </c>
      <c r="CC7" s="24">
        <v>150.01</v>
      </c>
      <c r="CD7" s="24">
        <v>150.01</v>
      </c>
      <c r="CE7" s="24">
        <v>150.02000000000001</v>
      </c>
      <c r="CF7" s="24">
        <v>152.99</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65.849999999999994</v>
      </c>
      <c r="CY7" s="24">
        <v>66.430000000000007</v>
      </c>
      <c r="CZ7" s="24">
        <v>70.11</v>
      </c>
      <c r="DA7" s="24">
        <v>68.239999999999995</v>
      </c>
      <c r="DB7" s="24">
        <v>69.44</v>
      </c>
      <c r="DC7" s="24">
        <v>84.19</v>
      </c>
      <c r="DD7" s="24">
        <v>84.34</v>
      </c>
      <c r="DE7" s="24">
        <v>84.34</v>
      </c>
      <c r="DF7" s="24">
        <v>84.73</v>
      </c>
      <c r="DG7" s="24">
        <v>84.21</v>
      </c>
      <c r="DH7" s="24">
        <v>86.31</v>
      </c>
      <c r="DI7" s="24">
        <v>3.22</v>
      </c>
      <c r="DJ7" s="24">
        <v>6.44</v>
      </c>
      <c r="DK7" s="24">
        <v>9.66</v>
      </c>
      <c r="DL7" s="24">
        <v>12.88</v>
      </c>
      <c r="DM7" s="24">
        <v>15.66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2025-12-23T06:09:31Z</dcterms:created>
  <dcterms:modified xsi:type="dcterms:W3CDTF">2026-01-20T02:58:07Z</dcterms:modified>
  <cp:category/>
</cp:coreProperties>
</file>