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Hostsv\建設係\【001】　公営企業会計\R7\昭和村簡易水道、下水道経営比較分析\"/>
    </mc:Choice>
  </mc:AlternateContent>
  <xr:revisionPtr revIDLastSave="0" documentId="13_ncr:1_{45994EB3-372E-450C-9B93-0320D28231A9}" xr6:coauthVersionLast="47" xr6:coauthVersionMax="47" xr10:uidLastSave="{00000000-0000-0000-0000-000000000000}"/>
  <workbookProtection workbookAlgorithmName="SHA-512" workbookHashValue="QH0coWcYGDPa4qSclk9s5tFz9JH7B1jeivlIdAVq+cGaY/by0r7R17nd70SPMbns3u6ZM64h/sRQUSi+DxpLEQ==" workbookSaltValue="Es5BJH4Y+wWym/xhcac7qw==" workbookSpinCount="100000" lockStructure="1"/>
  <bookViews>
    <workbookView xWindow="-108" yWindow="-108" windowWidth="23256" windowHeight="1317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G85" i="4"/>
  <c r="F85" i="4"/>
  <c r="E85" i="4"/>
  <c r="I10" i="4"/>
</calcChain>
</file>

<file path=xl/sharedStrings.xml><?xml version="1.0" encoding="utf-8"?>
<sst xmlns="http://schemas.openxmlformats.org/spreadsheetml/2006/main" count="307" uniqueCount="115">
  <si>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</si>
  <si>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</si>
  <si>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</si>
  <si>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</si>
  <si>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</si>
  <si>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</si>
  <si>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</si>
  <si>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</si>
  <si>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</si>
  <si>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</si>
  <si>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</si>
  <si>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</si>
  <si>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</si>
  <si>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</si>
  <si>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</si>
  <si>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</si>
  <si>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</si>
  <si>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</si>
  <si>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</si>
  <si>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</si>
  <si>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</si>
  <si>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</si>
  <si>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</si>
  <si>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</si>
  <si>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</si>
  <si>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</si>
  <si>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</si>
  <si>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</si>
  <si>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</si>
  <si>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</si>
  <si>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</si>
  <si>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</si>
  <si>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</si>
  <si>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</si>
  <si>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</si>
  <si>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</si>
  <si>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</si>
  <si>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</si>
  <si>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</si>
  <si>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</si>
  <si>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</si>
  <si>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</si>
  <si>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</si>
  <si>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</si>
  <si>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</si>
  <si>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</si>
  <si>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</si>
  <si>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</si>
  <si>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</si>
  <si>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</si>
  <si>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</si>
  <si>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</si>
  <si>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</si>
  <si>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</si>
  <si>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</si>
  <si>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</si>
  <si>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</si>
  <si>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</si>
  <si>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</si>
  <si>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</si>
  <si>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</si>
  <si>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</si>
  <si>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</si>
  <si>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</si>
  <si>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</si>
  <si>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</si>
  <si>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</si>
  <si>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</si>
  <si>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</si>
  <si>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</si>
  <si>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</si>
  <si>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</si>
  <si>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</si>
  <si>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</si>
  <si>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</si>
  <si>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</si>
  <si>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</si>
  <si>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</si>
  <si>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</si>
  <si>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</si>
  <si>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</si>
  <si>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</si>
  <si>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</si>
  <si>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</si>
  <si>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</si>
  <si>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</si>
  <si>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</si>
  <si>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</si>
  <si>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</si>
  <si>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</si>
  <si>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</si>
  <si>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</si>
  <si>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</si>
  <si>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</si>
  <si>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</si>
  <si>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</si>
  <si>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昭和村</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</si>
  <si>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</si>
  <si>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</si>
  <si>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</si>
  <si>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</si>
  <si>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</si>
  <si>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</si>
  <si>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</si>
  <si>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</si>
  <si>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</si>
  <si>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</si>
  <si>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</si>
  <si>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</si>
  <si>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</si>
  <si>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</si>
  <si>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</si>
  <si>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維持管理業務の中で、設備を確認し修繕を実施している。現在、大きな改修の予定はない。														
														</t>
    <phoneticPr fontId="4"/>
  </si>
  <si>
    <t>今年度は全体的に数値が悪化し、厳しい経営状況となった。今後、料金収入については、年々減少すると想定されるため、維持管理にかかる費用の削減について、引き続き取り組んでいきたい。</t>
    <rPh sb="0" eb="3">
      <t>コンネンド</t>
    </rPh>
    <rPh sb="4" eb="7">
      <t>ゼンタイテキ</t>
    </rPh>
    <rPh sb="8" eb="10">
      <t>スウチ</t>
    </rPh>
    <rPh sb="11" eb="13">
      <t>アッカ</t>
    </rPh>
    <rPh sb="15" eb="16">
      <t>キビ</t>
    </rPh>
    <rPh sb="18" eb="20">
      <t>ケイエイ</t>
    </rPh>
    <rPh sb="20" eb="22">
      <t>ジョウキョウ</t>
    </rPh>
    <rPh sb="27" eb="29">
      <t>コンゴ</t>
    </rPh>
    <rPh sb="30" eb="32">
      <t>リョウキン</t>
    </rPh>
    <rPh sb="32" eb="34">
      <t>シュウニュウ</t>
    </rPh>
    <rPh sb="40" eb="42">
      <t>ネンネン</t>
    </rPh>
    <rPh sb="42" eb="44">
      <t>ゲンショウ</t>
    </rPh>
    <rPh sb="47" eb="49">
      <t>ソウテイ</t>
    </rPh>
    <rPh sb="55" eb="57">
      <t>イジ</t>
    </rPh>
    <rPh sb="57" eb="59">
      <t>カンリ</t>
    </rPh>
    <rPh sb="63" eb="65">
      <t>ヒヨウ</t>
    </rPh>
    <rPh sb="66" eb="68">
      <t>サクゲン</t>
    </rPh>
    <rPh sb="73" eb="74">
      <t>ヒ</t>
    </rPh>
    <rPh sb="75" eb="76">
      <t>ツヅ</t>
    </rPh>
    <rPh sb="77" eb="78">
      <t>ト</t>
    </rPh>
    <rPh sb="79" eb="80">
      <t>ク</t>
    </rPh>
    <phoneticPr fontId="4"/>
  </si>
  <si>
    <t>①収益的収支比率
作年に比べ数値が減少してしまった。
②累積欠損金は、今年度はなかった。
③公営企業会計移行時の引継金等により類似団体平均値より高い数値になっている。
④企業債残高対事業規模比率
類似団体に比べ高い数値を記録している。
⑤経費回収率
類似団体平均値より低い数値になっている。長期の視点でコスト削減に取り組みたい。
⑥汚水処理原価
類似団体平均よりも高い水準で推移している。維持管理費用の削減について引き続き検討が必要である。
⑦施設利用率
近年は横ばいの数値となっている。事業の性質上、数値の向上は難しい課題であるが引き続き検討していく。
⑧水洗化率
高い水準で推移しており、取り組みの効果が認められる。</t>
    <rPh sb="1" eb="3">
      <t>シュウエキ</t>
    </rPh>
    <rPh sb="3" eb="4">
      <t>テキ</t>
    </rPh>
    <rPh sb="4" eb="6">
      <t>シュウシ</t>
    </rPh>
    <rPh sb="6" eb="8">
      <t>ヒリツ</t>
    </rPh>
    <rPh sb="12" eb="13">
      <t>クラ</t>
    </rPh>
    <rPh sb="14" eb="16">
      <t>スウチ</t>
    </rPh>
    <rPh sb="17" eb="19">
      <t>ゲンショウ</t>
    </rPh>
    <rPh sb="28" eb="33">
      <t>ルイセキケッソンキン</t>
    </rPh>
    <rPh sb="35" eb="38">
      <t>コンネンド</t>
    </rPh>
    <rPh sb="72" eb="73">
      <t>タカ</t>
    </rPh>
    <rPh sb="74" eb="76">
      <t>スウチ</t>
    </rPh>
    <rPh sb="119" eb="121">
      <t>ケイヒ</t>
    </rPh>
    <rPh sb="121" eb="123">
      <t>カイシュウ</t>
    </rPh>
    <rPh sb="123" eb="124">
      <t>リツ</t>
    </rPh>
    <rPh sb="134" eb="135">
      <t>ヒク</t>
    </rPh>
    <rPh sb="136" eb="138">
      <t>スウチ</t>
    </rPh>
    <rPh sb="145" eb="147">
      <t>チョウキ</t>
    </rPh>
    <rPh sb="148" eb="150">
      <t>シテン</t>
    </rPh>
    <rPh sb="154" eb="156">
      <t>サクゲン</t>
    </rPh>
    <rPh sb="157" eb="158">
      <t>ト</t>
    </rPh>
    <rPh sb="159" eb="160">
      <t>ク</t>
    </rPh>
    <rPh sb="166" eb="168">
      <t>オスイ</t>
    </rPh>
    <rPh sb="168" eb="170">
      <t>ショリ</t>
    </rPh>
    <rPh sb="170" eb="172">
      <t>ゲンカ</t>
    </rPh>
    <rPh sb="173" eb="175">
      <t>ルイジ</t>
    </rPh>
    <rPh sb="175" eb="177">
      <t>ダンタイ</t>
    </rPh>
    <rPh sb="177" eb="179">
      <t>ヘイキン</t>
    </rPh>
    <rPh sb="182" eb="183">
      <t>タカ</t>
    </rPh>
    <rPh sb="184" eb="186">
      <t>スイジュン</t>
    </rPh>
    <rPh sb="187" eb="189">
      <t>スイイ</t>
    </rPh>
    <rPh sb="194" eb="196">
      <t>イジ</t>
    </rPh>
    <rPh sb="196" eb="198">
      <t>カンリ</t>
    </rPh>
    <rPh sb="198" eb="200">
      <t>ヒヨウ</t>
    </rPh>
    <rPh sb="201" eb="203">
      <t>サクゲン</t>
    </rPh>
    <rPh sb="207" eb="208">
      <t>ヒ</t>
    </rPh>
    <rPh sb="209" eb="210">
      <t>ツヅ</t>
    </rPh>
    <rPh sb="211" eb="213">
      <t>ケントウ</t>
    </rPh>
    <rPh sb="214" eb="216">
      <t>ヒツヨウ</t>
    </rPh>
    <rPh sb="222" eb="224">
      <t>シセツ</t>
    </rPh>
    <rPh sb="224" eb="227">
      <t>リヨウリツ</t>
    </rPh>
    <rPh sb="228" eb="230">
      <t>キンネン</t>
    </rPh>
    <rPh sb="231" eb="232">
      <t>ヨコ</t>
    </rPh>
    <rPh sb="235" eb="237">
      <t>スウチ</t>
    </rPh>
    <rPh sb="244" eb="246">
      <t>ジギョウ</t>
    </rPh>
    <rPh sb="247" eb="249">
      <t>セイシツ</t>
    </rPh>
    <rPh sb="249" eb="250">
      <t>ジョウ</t>
    </rPh>
    <rPh sb="251" eb="253">
      <t>スウチ</t>
    </rPh>
    <rPh sb="254" eb="256">
      <t>コウジョウ</t>
    </rPh>
    <rPh sb="257" eb="258">
      <t>ムズカ</t>
    </rPh>
    <rPh sb="260" eb="262">
      <t>カダイ</t>
    </rPh>
    <rPh sb="266" eb="267">
      <t>ヒ</t>
    </rPh>
    <rPh sb="268" eb="269">
      <t>ツヅ</t>
    </rPh>
    <rPh sb="270" eb="272">
      <t>ケントウ</t>
    </rPh>
    <rPh sb="279" eb="282">
      <t>スイセンカ</t>
    </rPh>
    <rPh sb="282" eb="283">
      <t>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</si>
</sst>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75C-4B9E-A51F-A113B6FB441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75C-4B9E-A51F-A113B6FB441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28.57</c:v>
                </c:pt>
                <c:pt idx="4">
                  <c:v>28.57</c:v>
                </c:pt>
              </c:numCache>
            </c:numRef>
          </c:val>
          <c:extLst>
            <c:ext xmlns:c16="http://schemas.microsoft.com/office/drawing/2014/chart" uri="{C3380CC4-5D6E-409C-BE32-E72D297353CC}">
              <c16:uniqueId val="{00000000-1C2D-4AD0-A4A5-B2121E4FFF8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54.08</c:v>
                </c:pt>
                <c:pt idx="4">
                  <c:v>52.59</c:v>
                </c:pt>
              </c:numCache>
            </c:numRef>
          </c:val>
          <c:smooth val="0"/>
          <c:extLst>
            <c:ext xmlns:c16="http://schemas.microsoft.com/office/drawing/2014/chart" uri="{C3380CC4-5D6E-409C-BE32-E72D297353CC}">
              <c16:uniqueId val="{00000001-1C2D-4AD0-A4A5-B2121E4FFF8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86.21</c:v>
                </c:pt>
                <c:pt idx="4">
                  <c:v>94.25</c:v>
                </c:pt>
              </c:numCache>
            </c:numRef>
          </c:val>
          <c:extLst>
            <c:ext xmlns:c16="http://schemas.microsoft.com/office/drawing/2014/chart" uri="{C3380CC4-5D6E-409C-BE32-E72D297353CC}">
              <c16:uniqueId val="{00000000-CC18-4BD6-9613-7B13CD70AA5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90.57</c:v>
                </c:pt>
                <c:pt idx="4">
                  <c:v>87.02</c:v>
                </c:pt>
              </c:numCache>
            </c:numRef>
          </c:val>
          <c:smooth val="0"/>
          <c:extLst>
            <c:ext xmlns:c16="http://schemas.microsoft.com/office/drawing/2014/chart" uri="{C3380CC4-5D6E-409C-BE32-E72D297353CC}">
              <c16:uniqueId val="{00000001-CC18-4BD6-9613-7B13CD70AA5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108.96</c:v>
                </c:pt>
                <c:pt idx="4">
                  <c:v>96.08</c:v>
                </c:pt>
              </c:numCache>
            </c:numRef>
          </c:val>
          <c:extLst>
            <c:ext xmlns:c16="http://schemas.microsoft.com/office/drawing/2014/chart" uri="{C3380CC4-5D6E-409C-BE32-E72D297353CC}">
              <c16:uniqueId val="{00000000-2E94-4037-A2C3-5D1A51F45AD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96.95</c:v>
                </c:pt>
                <c:pt idx="4">
                  <c:v>99.24</c:v>
                </c:pt>
              </c:numCache>
            </c:numRef>
          </c:val>
          <c:smooth val="0"/>
          <c:extLst>
            <c:ext xmlns:c16="http://schemas.microsoft.com/office/drawing/2014/chart" uri="{C3380CC4-5D6E-409C-BE32-E72D297353CC}">
              <c16:uniqueId val="{00000001-2E94-4037-A2C3-5D1A51F45AD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7.16</c:v>
                </c:pt>
                <c:pt idx="4">
                  <c:v>14.32</c:v>
                </c:pt>
              </c:numCache>
            </c:numRef>
          </c:val>
          <c:extLst>
            <c:ext xmlns:c16="http://schemas.microsoft.com/office/drawing/2014/chart" uri="{C3380CC4-5D6E-409C-BE32-E72D297353CC}">
              <c16:uniqueId val="{00000000-90FF-4B01-BB32-AE510DA7180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26.92</c:v>
                </c:pt>
                <c:pt idx="4">
                  <c:v>27.57</c:v>
                </c:pt>
              </c:numCache>
            </c:numRef>
          </c:val>
          <c:smooth val="0"/>
          <c:extLst>
            <c:ext xmlns:c16="http://schemas.microsoft.com/office/drawing/2014/chart" uri="{C3380CC4-5D6E-409C-BE32-E72D297353CC}">
              <c16:uniqueId val="{00000001-90FF-4B01-BB32-AE510DA7180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056-4B6B-8778-C51D9B58FAE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0056-4B6B-8778-C51D9B58FAE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69.930000000000007</c:v>
                </c:pt>
                <c:pt idx="4" formatCode="#,##0.00;&quot;△&quot;#,##0.00">
                  <c:v>0</c:v>
                </c:pt>
              </c:numCache>
            </c:numRef>
          </c:val>
          <c:extLst>
            <c:ext xmlns:c16="http://schemas.microsoft.com/office/drawing/2014/chart" uri="{C3380CC4-5D6E-409C-BE32-E72D297353CC}">
              <c16:uniqueId val="{00000000-320C-4DCE-80E1-CC837F540EC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91.33</c:v>
                </c:pt>
                <c:pt idx="4">
                  <c:v>89.91</c:v>
                </c:pt>
              </c:numCache>
            </c:numRef>
          </c:val>
          <c:smooth val="0"/>
          <c:extLst>
            <c:ext xmlns:c16="http://schemas.microsoft.com/office/drawing/2014/chart" uri="{C3380CC4-5D6E-409C-BE32-E72D297353CC}">
              <c16:uniqueId val="{00000001-320C-4DCE-80E1-CC837F540EC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120.8</c:v>
                </c:pt>
                <c:pt idx="4">
                  <c:v>168.68</c:v>
                </c:pt>
              </c:numCache>
            </c:numRef>
          </c:val>
          <c:extLst>
            <c:ext xmlns:c16="http://schemas.microsoft.com/office/drawing/2014/chart" uri="{C3380CC4-5D6E-409C-BE32-E72D297353CC}">
              <c16:uniqueId val="{00000000-4058-4427-ABC8-904C21092F0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126.97</c:v>
                </c:pt>
                <c:pt idx="4">
                  <c:v>103.61</c:v>
                </c:pt>
              </c:numCache>
            </c:numRef>
          </c:val>
          <c:smooth val="0"/>
          <c:extLst>
            <c:ext xmlns:c16="http://schemas.microsoft.com/office/drawing/2014/chart" uri="{C3380CC4-5D6E-409C-BE32-E72D297353CC}">
              <c16:uniqueId val="{00000001-4058-4427-ABC8-904C21092F0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795.66</c:v>
                </c:pt>
                <c:pt idx="4">
                  <c:v>765.27</c:v>
                </c:pt>
              </c:numCache>
            </c:numRef>
          </c:val>
          <c:extLst>
            <c:ext xmlns:c16="http://schemas.microsoft.com/office/drawing/2014/chart" uri="{C3380CC4-5D6E-409C-BE32-E72D297353CC}">
              <c16:uniqueId val="{00000000-2EF7-4620-9FC2-9EFC7FDD0F6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338.47</c:v>
                </c:pt>
                <c:pt idx="4">
                  <c:v>368.83</c:v>
                </c:pt>
              </c:numCache>
            </c:numRef>
          </c:val>
          <c:smooth val="0"/>
          <c:extLst>
            <c:ext xmlns:c16="http://schemas.microsoft.com/office/drawing/2014/chart" uri="{C3380CC4-5D6E-409C-BE32-E72D297353CC}">
              <c16:uniqueId val="{00000001-2EF7-4620-9FC2-9EFC7FDD0F6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15.66</c:v>
                </c:pt>
                <c:pt idx="4">
                  <c:v>14.34</c:v>
                </c:pt>
              </c:numCache>
            </c:numRef>
          </c:val>
          <c:extLst>
            <c:ext xmlns:c16="http://schemas.microsoft.com/office/drawing/2014/chart" uri="{C3380CC4-5D6E-409C-BE32-E72D297353CC}">
              <c16:uniqueId val="{00000000-65E5-4A33-8C88-A7E70288F0A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56.06</c:v>
                </c:pt>
                <c:pt idx="4">
                  <c:v>53.25</c:v>
                </c:pt>
              </c:numCache>
            </c:numRef>
          </c:val>
          <c:smooth val="0"/>
          <c:extLst>
            <c:ext xmlns:c16="http://schemas.microsoft.com/office/drawing/2014/chart" uri="{C3380CC4-5D6E-409C-BE32-E72D297353CC}">
              <c16:uniqueId val="{00000001-65E5-4A33-8C88-A7E70288F0A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1297.2</c:v>
                </c:pt>
                <c:pt idx="4">
                  <c:v>1352.13</c:v>
                </c:pt>
              </c:numCache>
            </c:numRef>
          </c:val>
          <c:extLst>
            <c:ext xmlns:c16="http://schemas.microsoft.com/office/drawing/2014/chart" uri="{C3380CC4-5D6E-409C-BE32-E72D297353CC}">
              <c16:uniqueId val="{00000000-6F3A-4CC3-A99A-6B5732CC5E9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304.36</c:v>
                </c:pt>
                <c:pt idx="4">
                  <c:v>325.45</c:v>
                </c:pt>
              </c:numCache>
            </c:numRef>
          </c:val>
          <c:smooth val="0"/>
          <c:extLst>
            <c:ext xmlns:c16="http://schemas.microsoft.com/office/drawing/2014/chart" uri="{C3380CC4-5D6E-409C-BE32-E72D297353CC}">
              <c16:uniqueId val="{00000001-6F3A-4CC3-A99A-6B5732CC5E9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1" zoomScaleNormal="10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0" t="str">
        <f>データ!H6</f>
        <v>福島県　昭和村</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特定地域生活排水処理</v>
      </c>
      <c r="Q8" s="65"/>
      <c r="R8" s="65"/>
      <c r="S8" s="65"/>
      <c r="T8" s="65"/>
      <c r="U8" s="65"/>
      <c r="V8" s="65"/>
      <c r="W8" s="65" t="str">
        <f>データ!L6</f>
        <v>K2</v>
      </c>
      <c r="X8" s="65"/>
      <c r="Y8" s="65"/>
      <c r="Z8" s="65"/>
      <c r="AA8" s="65"/>
      <c r="AB8" s="65"/>
      <c r="AC8" s="65"/>
      <c r="AD8" s="66" t="str">
        <f>データ!$M$6</f>
        <v>非設置</v>
      </c>
      <c r="AE8" s="66"/>
      <c r="AF8" s="66"/>
      <c r="AG8" s="66"/>
      <c r="AH8" s="66"/>
      <c r="AI8" s="66"/>
      <c r="AJ8" s="66"/>
      <c r="AK8" s="3"/>
      <c r="AL8" s="54">
        <f>データ!S6</f>
        <v>1085</v>
      </c>
      <c r="AM8" s="54"/>
      <c r="AN8" s="54"/>
      <c r="AO8" s="54"/>
      <c r="AP8" s="54"/>
      <c r="AQ8" s="54"/>
      <c r="AR8" s="54"/>
      <c r="AS8" s="54"/>
      <c r="AT8" s="53">
        <f>データ!T6</f>
        <v>209.46</v>
      </c>
      <c r="AU8" s="53"/>
      <c r="AV8" s="53"/>
      <c r="AW8" s="53"/>
      <c r="AX8" s="53"/>
      <c r="AY8" s="53"/>
      <c r="AZ8" s="53"/>
      <c r="BA8" s="53"/>
      <c r="BB8" s="53">
        <f>データ!U6</f>
        <v>5.18</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2">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2">
      <c r="A10" s="2"/>
      <c r="B10" s="53" t="str">
        <f>データ!N6</f>
        <v>-</v>
      </c>
      <c r="C10" s="53"/>
      <c r="D10" s="53"/>
      <c r="E10" s="53"/>
      <c r="F10" s="53"/>
      <c r="G10" s="53"/>
      <c r="H10" s="53"/>
      <c r="I10" s="53">
        <f>データ!O6</f>
        <v>72.58</v>
      </c>
      <c r="J10" s="53"/>
      <c r="K10" s="53"/>
      <c r="L10" s="53"/>
      <c r="M10" s="53"/>
      <c r="N10" s="53"/>
      <c r="O10" s="53"/>
      <c r="P10" s="53">
        <f>データ!P6</f>
        <v>8.1199999999999992</v>
      </c>
      <c r="Q10" s="53"/>
      <c r="R10" s="53"/>
      <c r="S10" s="53"/>
      <c r="T10" s="53"/>
      <c r="U10" s="53"/>
      <c r="V10" s="53"/>
      <c r="W10" s="53">
        <f>データ!Q6</f>
        <v>100</v>
      </c>
      <c r="X10" s="53"/>
      <c r="Y10" s="53"/>
      <c r="Z10" s="53"/>
      <c r="AA10" s="53"/>
      <c r="AB10" s="53"/>
      <c r="AC10" s="53"/>
      <c r="AD10" s="54">
        <f>データ!R6</f>
        <v>3240</v>
      </c>
      <c r="AE10" s="54"/>
      <c r="AF10" s="54"/>
      <c r="AG10" s="54"/>
      <c r="AH10" s="54"/>
      <c r="AI10" s="54"/>
      <c r="AJ10" s="54"/>
      <c r="AK10" s="2"/>
      <c r="AL10" s="54">
        <f>データ!V6</f>
        <v>87</v>
      </c>
      <c r="AM10" s="54"/>
      <c r="AN10" s="54"/>
      <c r="AO10" s="54"/>
      <c r="AP10" s="54"/>
      <c r="AQ10" s="54"/>
      <c r="AR10" s="54"/>
      <c r="AS10" s="54"/>
      <c r="AT10" s="53">
        <f>データ!W6</f>
        <v>0.03</v>
      </c>
      <c r="AU10" s="53"/>
      <c r="AV10" s="53"/>
      <c r="AW10" s="53"/>
      <c r="AX10" s="53"/>
      <c r="AY10" s="53"/>
      <c r="AZ10" s="53"/>
      <c r="BA10" s="53"/>
      <c r="BB10" s="53">
        <f>データ!X6</f>
        <v>2900</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2">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63doCs67Olno9BzhNf04lkIUSQyox86K7lOBeprwA3BmXagIpwhQaqq4aoAAyRwcurPMbVhADTXrcmp1nZHBUw==" saltValue="BPCXjW4rRFaYxAXBxeCWI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74462</v>
      </c>
      <c r="D6" s="19">
        <f t="shared" si="3"/>
        <v>46</v>
      </c>
      <c r="E6" s="19">
        <f t="shared" si="3"/>
        <v>18</v>
      </c>
      <c r="F6" s="19">
        <f t="shared" si="3"/>
        <v>0</v>
      </c>
      <c r="G6" s="19">
        <f t="shared" si="3"/>
        <v>0</v>
      </c>
      <c r="H6" s="19" t="str">
        <f t="shared" si="3"/>
        <v>福島県　昭和村</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72.58</v>
      </c>
      <c r="P6" s="20">
        <f t="shared" si="3"/>
        <v>8.1199999999999992</v>
      </c>
      <c r="Q6" s="20">
        <f t="shared" si="3"/>
        <v>100</v>
      </c>
      <c r="R6" s="20">
        <f t="shared" si="3"/>
        <v>3240</v>
      </c>
      <c r="S6" s="20">
        <f t="shared" si="3"/>
        <v>1085</v>
      </c>
      <c r="T6" s="20">
        <f t="shared" si="3"/>
        <v>209.46</v>
      </c>
      <c r="U6" s="20">
        <f t="shared" si="3"/>
        <v>5.18</v>
      </c>
      <c r="V6" s="20">
        <f t="shared" si="3"/>
        <v>87</v>
      </c>
      <c r="W6" s="20">
        <f t="shared" si="3"/>
        <v>0.03</v>
      </c>
      <c r="X6" s="20">
        <f t="shared" si="3"/>
        <v>2900</v>
      </c>
      <c r="Y6" s="21" t="str">
        <f>IF(Y7="",NA(),Y7)</f>
        <v>-</v>
      </c>
      <c r="Z6" s="21" t="str">
        <f t="shared" ref="Z6:AH6" si="4">IF(Z7="",NA(),Z7)</f>
        <v>-</v>
      </c>
      <c r="AA6" s="21" t="str">
        <f t="shared" si="4"/>
        <v>-</v>
      </c>
      <c r="AB6" s="21">
        <f t="shared" si="4"/>
        <v>108.96</v>
      </c>
      <c r="AC6" s="21">
        <f t="shared" si="4"/>
        <v>96.08</v>
      </c>
      <c r="AD6" s="21" t="str">
        <f t="shared" si="4"/>
        <v>-</v>
      </c>
      <c r="AE6" s="21" t="str">
        <f t="shared" si="4"/>
        <v>-</v>
      </c>
      <c r="AF6" s="21" t="str">
        <f t="shared" si="4"/>
        <v>-</v>
      </c>
      <c r="AG6" s="21">
        <f t="shared" si="4"/>
        <v>96.95</v>
      </c>
      <c r="AH6" s="21">
        <f t="shared" si="4"/>
        <v>99.24</v>
      </c>
      <c r="AI6" s="20" t="str">
        <f>IF(AI7="","",IF(AI7="-","【-】","【"&amp;SUBSTITUTE(TEXT(AI7,"#,##0.00"),"-","△")&amp;"】"))</f>
        <v>【100.06】</v>
      </c>
      <c r="AJ6" s="21" t="str">
        <f>IF(AJ7="",NA(),AJ7)</f>
        <v>-</v>
      </c>
      <c r="AK6" s="21" t="str">
        <f t="shared" ref="AK6:AS6" si="5">IF(AK7="",NA(),AK7)</f>
        <v>-</v>
      </c>
      <c r="AL6" s="21" t="str">
        <f t="shared" si="5"/>
        <v>-</v>
      </c>
      <c r="AM6" s="21">
        <f t="shared" si="5"/>
        <v>69.930000000000007</v>
      </c>
      <c r="AN6" s="20">
        <f t="shared" si="5"/>
        <v>0</v>
      </c>
      <c r="AO6" s="21" t="str">
        <f t="shared" si="5"/>
        <v>-</v>
      </c>
      <c r="AP6" s="21" t="str">
        <f t="shared" si="5"/>
        <v>-</v>
      </c>
      <c r="AQ6" s="21" t="str">
        <f t="shared" si="5"/>
        <v>-</v>
      </c>
      <c r="AR6" s="21">
        <f t="shared" si="5"/>
        <v>91.33</v>
      </c>
      <c r="AS6" s="21">
        <f t="shared" si="5"/>
        <v>89.91</v>
      </c>
      <c r="AT6" s="20" t="str">
        <f>IF(AT7="","",IF(AT7="-","【-】","【"&amp;SUBSTITUTE(TEXT(AT7,"#,##0.00"),"-","△")&amp;"】"))</f>
        <v>【84.61】</v>
      </c>
      <c r="AU6" s="21" t="str">
        <f>IF(AU7="",NA(),AU7)</f>
        <v>-</v>
      </c>
      <c r="AV6" s="21" t="str">
        <f t="shared" ref="AV6:BD6" si="6">IF(AV7="",NA(),AV7)</f>
        <v>-</v>
      </c>
      <c r="AW6" s="21" t="str">
        <f t="shared" si="6"/>
        <v>-</v>
      </c>
      <c r="AX6" s="21">
        <f t="shared" si="6"/>
        <v>120.8</v>
      </c>
      <c r="AY6" s="21">
        <f t="shared" si="6"/>
        <v>168.68</v>
      </c>
      <c r="AZ6" s="21" t="str">
        <f t="shared" si="6"/>
        <v>-</v>
      </c>
      <c r="BA6" s="21" t="str">
        <f t="shared" si="6"/>
        <v>-</v>
      </c>
      <c r="BB6" s="21" t="str">
        <f t="shared" si="6"/>
        <v>-</v>
      </c>
      <c r="BC6" s="21">
        <f t="shared" si="6"/>
        <v>126.97</v>
      </c>
      <c r="BD6" s="21">
        <f t="shared" si="6"/>
        <v>103.61</v>
      </c>
      <c r="BE6" s="20" t="str">
        <f>IF(BE7="","",IF(BE7="-","【-】","【"&amp;SUBSTITUTE(TEXT(BE7,"#,##0.00"),"-","△")&amp;"】"))</f>
        <v>【106.63】</v>
      </c>
      <c r="BF6" s="21" t="str">
        <f>IF(BF7="",NA(),BF7)</f>
        <v>-</v>
      </c>
      <c r="BG6" s="21" t="str">
        <f t="shared" ref="BG6:BO6" si="7">IF(BG7="",NA(),BG7)</f>
        <v>-</v>
      </c>
      <c r="BH6" s="21" t="str">
        <f t="shared" si="7"/>
        <v>-</v>
      </c>
      <c r="BI6" s="21">
        <f t="shared" si="7"/>
        <v>795.66</v>
      </c>
      <c r="BJ6" s="21">
        <f t="shared" si="7"/>
        <v>765.27</v>
      </c>
      <c r="BK6" s="21" t="str">
        <f t="shared" si="7"/>
        <v>-</v>
      </c>
      <c r="BL6" s="21" t="str">
        <f t="shared" si="7"/>
        <v>-</v>
      </c>
      <c r="BM6" s="21" t="str">
        <f t="shared" si="7"/>
        <v>-</v>
      </c>
      <c r="BN6" s="21">
        <f t="shared" si="7"/>
        <v>338.47</v>
      </c>
      <c r="BO6" s="21">
        <f t="shared" si="7"/>
        <v>368.83</v>
      </c>
      <c r="BP6" s="20" t="str">
        <f>IF(BP7="","",IF(BP7="-","【-】","【"&amp;SUBSTITUTE(TEXT(BP7,"#,##0.00"),"-","△")&amp;"】"))</f>
        <v>【386.06】</v>
      </c>
      <c r="BQ6" s="21" t="str">
        <f>IF(BQ7="",NA(),BQ7)</f>
        <v>-</v>
      </c>
      <c r="BR6" s="21" t="str">
        <f t="shared" ref="BR6:BZ6" si="8">IF(BR7="",NA(),BR7)</f>
        <v>-</v>
      </c>
      <c r="BS6" s="21" t="str">
        <f t="shared" si="8"/>
        <v>-</v>
      </c>
      <c r="BT6" s="21">
        <f t="shared" si="8"/>
        <v>15.66</v>
      </c>
      <c r="BU6" s="21">
        <f t="shared" si="8"/>
        <v>14.34</v>
      </c>
      <c r="BV6" s="21" t="str">
        <f t="shared" si="8"/>
        <v>-</v>
      </c>
      <c r="BW6" s="21" t="str">
        <f t="shared" si="8"/>
        <v>-</v>
      </c>
      <c r="BX6" s="21" t="str">
        <f t="shared" si="8"/>
        <v>-</v>
      </c>
      <c r="BY6" s="21">
        <f t="shared" si="8"/>
        <v>56.06</v>
      </c>
      <c r="BZ6" s="21">
        <f t="shared" si="8"/>
        <v>53.25</v>
      </c>
      <c r="CA6" s="20" t="str">
        <f>IF(CA7="","",IF(CA7="-","【-】","【"&amp;SUBSTITUTE(TEXT(CA7,"#,##0.00"),"-","△")&amp;"】"))</f>
        <v>【51.14】</v>
      </c>
      <c r="CB6" s="21" t="str">
        <f>IF(CB7="",NA(),CB7)</f>
        <v>-</v>
      </c>
      <c r="CC6" s="21" t="str">
        <f t="shared" ref="CC6:CK6" si="9">IF(CC7="",NA(),CC7)</f>
        <v>-</v>
      </c>
      <c r="CD6" s="21" t="str">
        <f t="shared" si="9"/>
        <v>-</v>
      </c>
      <c r="CE6" s="21">
        <f t="shared" si="9"/>
        <v>1297.2</v>
      </c>
      <c r="CF6" s="21">
        <f t="shared" si="9"/>
        <v>1352.13</v>
      </c>
      <c r="CG6" s="21" t="str">
        <f t="shared" si="9"/>
        <v>-</v>
      </c>
      <c r="CH6" s="21" t="str">
        <f t="shared" si="9"/>
        <v>-</v>
      </c>
      <c r="CI6" s="21" t="str">
        <f t="shared" si="9"/>
        <v>-</v>
      </c>
      <c r="CJ6" s="21">
        <f t="shared" si="9"/>
        <v>304.36</v>
      </c>
      <c r="CK6" s="21">
        <f t="shared" si="9"/>
        <v>325.45</v>
      </c>
      <c r="CL6" s="20" t="str">
        <f>IF(CL7="","",IF(CL7="-","【-】","【"&amp;SUBSTITUTE(TEXT(CL7,"#,##0.00"),"-","△")&amp;"】"))</f>
        <v>【329.31】</v>
      </c>
      <c r="CM6" s="21" t="str">
        <f>IF(CM7="",NA(),CM7)</f>
        <v>-</v>
      </c>
      <c r="CN6" s="21" t="str">
        <f t="shared" ref="CN6:CV6" si="10">IF(CN7="",NA(),CN7)</f>
        <v>-</v>
      </c>
      <c r="CO6" s="21" t="str">
        <f t="shared" si="10"/>
        <v>-</v>
      </c>
      <c r="CP6" s="21">
        <f t="shared" si="10"/>
        <v>28.57</v>
      </c>
      <c r="CQ6" s="21">
        <f t="shared" si="10"/>
        <v>28.57</v>
      </c>
      <c r="CR6" s="21" t="str">
        <f t="shared" si="10"/>
        <v>-</v>
      </c>
      <c r="CS6" s="21" t="str">
        <f t="shared" si="10"/>
        <v>-</v>
      </c>
      <c r="CT6" s="21" t="str">
        <f t="shared" si="10"/>
        <v>-</v>
      </c>
      <c r="CU6" s="21">
        <f t="shared" si="10"/>
        <v>54.08</v>
      </c>
      <c r="CV6" s="21">
        <f t="shared" si="10"/>
        <v>52.59</v>
      </c>
      <c r="CW6" s="20" t="str">
        <f>IF(CW7="","",IF(CW7="-","【-】","【"&amp;SUBSTITUTE(TEXT(CW7,"#,##0.00"),"-","△")&amp;"】"))</f>
        <v>【54.37】</v>
      </c>
      <c r="CX6" s="21" t="str">
        <f>IF(CX7="",NA(),CX7)</f>
        <v>-</v>
      </c>
      <c r="CY6" s="21" t="str">
        <f t="shared" ref="CY6:DG6" si="11">IF(CY7="",NA(),CY7)</f>
        <v>-</v>
      </c>
      <c r="CZ6" s="21" t="str">
        <f t="shared" si="11"/>
        <v>-</v>
      </c>
      <c r="DA6" s="21">
        <f t="shared" si="11"/>
        <v>86.21</v>
      </c>
      <c r="DB6" s="21">
        <f t="shared" si="11"/>
        <v>94.25</v>
      </c>
      <c r="DC6" s="21" t="str">
        <f t="shared" si="11"/>
        <v>-</v>
      </c>
      <c r="DD6" s="21" t="str">
        <f t="shared" si="11"/>
        <v>-</v>
      </c>
      <c r="DE6" s="21" t="str">
        <f t="shared" si="11"/>
        <v>-</v>
      </c>
      <c r="DF6" s="21">
        <f t="shared" si="11"/>
        <v>90.57</v>
      </c>
      <c r="DG6" s="21">
        <f t="shared" si="11"/>
        <v>87.02</v>
      </c>
      <c r="DH6" s="20" t="str">
        <f>IF(DH7="","",IF(DH7="-","【-】","【"&amp;SUBSTITUTE(TEXT(DH7,"#,##0.00"),"-","△")&amp;"】"))</f>
        <v>【84.89】</v>
      </c>
      <c r="DI6" s="21" t="str">
        <f>IF(DI7="",NA(),DI7)</f>
        <v>-</v>
      </c>
      <c r="DJ6" s="21" t="str">
        <f t="shared" ref="DJ6:DR6" si="12">IF(DJ7="",NA(),DJ7)</f>
        <v>-</v>
      </c>
      <c r="DK6" s="21" t="str">
        <f t="shared" si="12"/>
        <v>-</v>
      </c>
      <c r="DL6" s="21">
        <f t="shared" si="12"/>
        <v>7.16</v>
      </c>
      <c r="DM6" s="21">
        <f t="shared" si="12"/>
        <v>14.32</v>
      </c>
      <c r="DN6" s="21" t="str">
        <f t="shared" si="12"/>
        <v>-</v>
      </c>
      <c r="DO6" s="21" t="str">
        <f t="shared" si="12"/>
        <v>-</v>
      </c>
      <c r="DP6" s="21" t="str">
        <f t="shared" si="12"/>
        <v>-</v>
      </c>
      <c r="DQ6" s="21">
        <f t="shared" si="12"/>
        <v>26.92</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2">
      <c r="A7" s="14"/>
      <c r="B7" s="23">
        <v>2024</v>
      </c>
      <c r="C7" s="23">
        <v>74462</v>
      </c>
      <c r="D7" s="23">
        <v>46</v>
      </c>
      <c r="E7" s="23">
        <v>18</v>
      </c>
      <c r="F7" s="23">
        <v>0</v>
      </c>
      <c r="G7" s="23">
        <v>0</v>
      </c>
      <c r="H7" s="23" t="s">
        <v>96</v>
      </c>
      <c r="I7" s="23" t="s">
        <v>97</v>
      </c>
      <c r="J7" s="23" t="s">
        <v>98</v>
      </c>
      <c r="K7" s="23" t="s">
        <v>99</v>
      </c>
      <c r="L7" s="23" t="s">
        <v>100</v>
      </c>
      <c r="M7" s="23" t="s">
        <v>101</v>
      </c>
      <c r="N7" s="24" t="s">
        <v>102</v>
      </c>
      <c r="O7" s="24">
        <v>72.58</v>
      </c>
      <c r="P7" s="24">
        <v>8.1199999999999992</v>
      </c>
      <c r="Q7" s="24">
        <v>100</v>
      </c>
      <c r="R7" s="24">
        <v>3240</v>
      </c>
      <c r="S7" s="24">
        <v>1085</v>
      </c>
      <c r="T7" s="24">
        <v>209.46</v>
      </c>
      <c r="U7" s="24">
        <v>5.18</v>
      </c>
      <c r="V7" s="24">
        <v>87</v>
      </c>
      <c r="W7" s="24">
        <v>0.03</v>
      </c>
      <c r="X7" s="24">
        <v>2900</v>
      </c>
      <c r="Y7" s="24" t="s">
        <v>102</v>
      </c>
      <c r="Z7" s="24" t="s">
        <v>102</v>
      </c>
      <c r="AA7" s="24" t="s">
        <v>102</v>
      </c>
      <c r="AB7" s="24">
        <v>108.96</v>
      </c>
      <c r="AC7" s="24">
        <v>96.08</v>
      </c>
      <c r="AD7" s="24" t="s">
        <v>102</v>
      </c>
      <c r="AE7" s="24" t="s">
        <v>102</v>
      </c>
      <c r="AF7" s="24" t="s">
        <v>102</v>
      </c>
      <c r="AG7" s="24">
        <v>96.95</v>
      </c>
      <c r="AH7" s="24">
        <v>99.24</v>
      </c>
      <c r="AI7" s="24">
        <v>100.06</v>
      </c>
      <c r="AJ7" s="24" t="s">
        <v>102</v>
      </c>
      <c r="AK7" s="24" t="s">
        <v>102</v>
      </c>
      <c r="AL7" s="24" t="s">
        <v>102</v>
      </c>
      <c r="AM7" s="24">
        <v>69.930000000000007</v>
      </c>
      <c r="AN7" s="24">
        <v>0</v>
      </c>
      <c r="AO7" s="24" t="s">
        <v>102</v>
      </c>
      <c r="AP7" s="24" t="s">
        <v>102</v>
      </c>
      <c r="AQ7" s="24" t="s">
        <v>102</v>
      </c>
      <c r="AR7" s="24">
        <v>91.33</v>
      </c>
      <c r="AS7" s="24">
        <v>89.91</v>
      </c>
      <c r="AT7" s="24">
        <v>84.61</v>
      </c>
      <c r="AU7" s="24" t="s">
        <v>102</v>
      </c>
      <c r="AV7" s="24" t="s">
        <v>102</v>
      </c>
      <c r="AW7" s="24" t="s">
        <v>102</v>
      </c>
      <c r="AX7" s="24">
        <v>120.8</v>
      </c>
      <c r="AY7" s="24">
        <v>168.68</v>
      </c>
      <c r="AZ7" s="24" t="s">
        <v>102</v>
      </c>
      <c r="BA7" s="24" t="s">
        <v>102</v>
      </c>
      <c r="BB7" s="24" t="s">
        <v>102</v>
      </c>
      <c r="BC7" s="24">
        <v>126.97</v>
      </c>
      <c r="BD7" s="24">
        <v>103.61</v>
      </c>
      <c r="BE7" s="24">
        <v>106.63</v>
      </c>
      <c r="BF7" s="24" t="s">
        <v>102</v>
      </c>
      <c r="BG7" s="24" t="s">
        <v>102</v>
      </c>
      <c r="BH7" s="24" t="s">
        <v>102</v>
      </c>
      <c r="BI7" s="24">
        <v>795.66</v>
      </c>
      <c r="BJ7" s="24">
        <v>765.27</v>
      </c>
      <c r="BK7" s="24" t="s">
        <v>102</v>
      </c>
      <c r="BL7" s="24" t="s">
        <v>102</v>
      </c>
      <c r="BM7" s="24" t="s">
        <v>102</v>
      </c>
      <c r="BN7" s="24">
        <v>338.47</v>
      </c>
      <c r="BO7" s="24">
        <v>368.83</v>
      </c>
      <c r="BP7" s="24">
        <v>386.06</v>
      </c>
      <c r="BQ7" s="24" t="s">
        <v>102</v>
      </c>
      <c r="BR7" s="24" t="s">
        <v>102</v>
      </c>
      <c r="BS7" s="24" t="s">
        <v>102</v>
      </c>
      <c r="BT7" s="24">
        <v>15.66</v>
      </c>
      <c r="BU7" s="24">
        <v>14.34</v>
      </c>
      <c r="BV7" s="24" t="s">
        <v>102</v>
      </c>
      <c r="BW7" s="24" t="s">
        <v>102</v>
      </c>
      <c r="BX7" s="24" t="s">
        <v>102</v>
      </c>
      <c r="BY7" s="24">
        <v>56.06</v>
      </c>
      <c r="BZ7" s="24">
        <v>53.25</v>
      </c>
      <c r="CA7" s="24">
        <v>51.14</v>
      </c>
      <c r="CB7" s="24" t="s">
        <v>102</v>
      </c>
      <c r="CC7" s="24" t="s">
        <v>102</v>
      </c>
      <c r="CD7" s="24" t="s">
        <v>102</v>
      </c>
      <c r="CE7" s="24">
        <v>1297.2</v>
      </c>
      <c r="CF7" s="24">
        <v>1352.13</v>
      </c>
      <c r="CG7" s="24" t="s">
        <v>102</v>
      </c>
      <c r="CH7" s="24" t="s">
        <v>102</v>
      </c>
      <c r="CI7" s="24" t="s">
        <v>102</v>
      </c>
      <c r="CJ7" s="24">
        <v>304.36</v>
      </c>
      <c r="CK7" s="24">
        <v>325.45</v>
      </c>
      <c r="CL7" s="24">
        <v>329.31</v>
      </c>
      <c r="CM7" s="24" t="s">
        <v>102</v>
      </c>
      <c r="CN7" s="24" t="s">
        <v>102</v>
      </c>
      <c r="CO7" s="24" t="s">
        <v>102</v>
      </c>
      <c r="CP7" s="24">
        <v>28.57</v>
      </c>
      <c r="CQ7" s="24">
        <v>28.57</v>
      </c>
      <c r="CR7" s="24" t="s">
        <v>102</v>
      </c>
      <c r="CS7" s="24" t="s">
        <v>102</v>
      </c>
      <c r="CT7" s="24" t="s">
        <v>102</v>
      </c>
      <c r="CU7" s="24">
        <v>54.08</v>
      </c>
      <c r="CV7" s="24">
        <v>52.59</v>
      </c>
      <c r="CW7" s="24">
        <v>54.37</v>
      </c>
      <c r="CX7" s="24" t="s">
        <v>102</v>
      </c>
      <c r="CY7" s="24" t="s">
        <v>102</v>
      </c>
      <c r="CZ7" s="24" t="s">
        <v>102</v>
      </c>
      <c r="DA7" s="24">
        <v>86.21</v>
      </c>
      <c r="DB7" s="24">
        <v>94.25</v>
      </c>
      <c r="DC7" s="24" t="s">
        <v>102</v>
      </c>
      <c r="DD7" s="24" t="s">
        <v>102</v>
      </c>
      <c r="DE7" s="24" t="s">
        <v>102</v>
      </c>
      <c r="DF7" s="24">
        <v>90.57</v>
      </c>
      <c r="DG7" s="24">
        <v>87.02</v>
      </c>
      <c r="DH7" s="24">
        <v>84.89</v>
      </c>
      <c r="DI7" s="24" t="s">
        <v>102</v>
      </c>
      <c r="DJ7" s="24" t="s">
        <v>102</v>
      </c>
      <c r="DK7" s="24" t="s">
        <v>102</v>
      </c>
      <c r="DL7" s="24">
        <v>7.16</v>
      </c>
      <c r="DM7" s="24">
        <v>14.32</v>
      </c>
      <c r="DN7" s="24" t="s">
        <v>102</v>
      </c>
      <c r="DO7" s="24" t="s">
        <v>102</v>
      </c>
      <c r="DP7" s="24" t="s">
        <v>102</v>
      </c>
      <c r="DQ7" s="24">
        <v>26.92</v>
      </c>
      <c r="DR7" s="24">
        <v>27.57</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