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上下水道係】\00_全体的事業\007_決算統計\公営企業決算統計(法適)\R7年度(R6決算)\公営企業に係る経営比較分析表（令和６年度決算）の分析等\03提出用\"/>
    </mc:Choice>
  </mc:AlternateContent>
  <xr:revisionPtr revIDLastSave="0" documentId="13_ncr:1_{E7E531C1-3317-49A6-971C-401294F4320E}" xr6:coauthVersionLast="47" xr6:coauthVersionMax="47" xr10:uidLastSave="{00000000-0000-0000-0000-000000000000}"/>
  <workbookProtection workbookAlgorithmName="SHA-512" workbookHashValue="EmWOslKZ6nSVAJzYIIgaODgzD9AaD5Zzx+Atu6lv8ocDhaWgU/QWIt87M3zvJ1rGL0nOEyiYUJPqA0245dznTA==" workbookSaltValue="n44g0+QcmtBJLhqbbsvR1A==" workbookSpinCount="100000" lockStructure="1"/>
  <bookViews>
    <workbookView xWindow="-120" yWindow="-120" windowWidth="24240" windowHeight="130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E85" i="4"/>
  <c r="AL10" i="4"/>
  <c r="I10" i="4"/>
  <c r="AL8" i="4"/>
  <c r="P8" i="4"/>
  <c r="I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<sst xmlns="http://schemas.openxmlformats.org/spreadsheetml/2006/main" count="297" uniqueCount="117">
  <si>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</si>
  <si>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</si>
  <si>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</si>
  <si>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</si>
  <si>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</si>
  <si>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</si>
  <si>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</si>
  <si>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</si>
  <si>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</si>
  <si>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</si>
  <si>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</si>
  <si>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</si>
  <si>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</si>
  <si>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</si>
  <si>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</si>
  <si>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</si>
  <si>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</si>
  <si>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</si>
  <si>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</si>
  <si>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</si>
  <si>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</si>
  <si>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</si>
  <si>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</si>
  <si>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</si>
  <si>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</si>
  <si>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</si>
  <si>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</si>
  <si>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</si>
  <si>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</si>
  <si>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</si>
  <si>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</si>
  <si>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</si>
  <si>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</si>
  <si>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</si>
  <si>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</si>
  <si>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</si>
  <si>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</si>
  <si>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</si>
  <si>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</si>
  <si>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</si>
  <si>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</si>
  <si>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</si>
  <si>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</si>
  <si>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</si>
  <si>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</si>
  <si>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</si>
  <si>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</si>
  <si>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</si>
  <si>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</si>
  <si>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</si>
  <si>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</si>
  <si>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</si>
  <si>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</si>
  <si>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</si>
  <si>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</si>
  <si>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</si>
  <si>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</si>
  <si>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</si>
  <si>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</si>
  <si>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</si>
  <si>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</si>
  <si>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</si>
  <si>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</si>
  <si>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</si>
  <si>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</si>
  <si>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</si>
  <si>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</si>
  <si>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</si>
  <si>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</si>
  <si>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</si>
  <si>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</si>
  <si>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</si>
  <si>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</si>
  <si>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</si>
  <si>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</si>
  <si>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</si>
  <si>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</si>
  <si>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</si>
  <si>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</si>
  <si>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</si>
  <si>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</si>
  <si>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</si>
  <si>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</si>
  <si>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</si>
  <si>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</si>
  <si>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</si>
  <si>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</si>
  <si>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</si>
  <si>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</si>
  <si>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</si>
  <si>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</si>
  <si>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</si>
  <si>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</si>
  <si>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</si>
  <si>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</si>
  <si>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</si>
  <si>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</si>
  <si>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</si>
  <si>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</si>
  <si>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</si>
  <si>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</si>
  <si>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</si>
  <si>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</si>
  <si>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</si>
  <si>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</si>
  <si>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</si>
  <si>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</si>
  <si>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</si>
  <si>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</si>
  <si>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</si>
  <si>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</si>
  <si>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</si>
  <si>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</si>
  <si>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</si>
  <si>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使用料収入及び一般会計からの繰入金で維持管理経費等を賄っている。汚水処理原価、経費回収率が類似団体より悪くなっていることから、経営改善に向けた取り組みが必要となっている。
　平成26年に供用開始した施設であることから、今後も加入者増を図る必要がある。特に個人設置で単独浄化槽を利用している世帯に向けた加入促進対策、継続可能な料金設定などについて検討を行う必要がある。
　施設の維持管理について、令和３年度より一部事業で近隣町村との共同発注や複数年契約を開始し、その他でも更なる維持管理費軽減に努める必要がある。</t>
    <phoneticPr fontId="4"/>
  </si>
  <si>
    <t>　平成26年供用開始の施設であることから、老朽化は今のところは表面化していない。
　今後は適正な管理に努め長寿命化を図るとともに、長期的視野での改修計画を検討する必要がある。</t>
    <phoneticPr fontId="4"/>
  </si>
  <si>
    <t>　令和5年度より法適化が行われたこともあり、修繕については現時点で老朽化は進んでいないものの、経営の観点から利用者の増加を図るとともに、維持経費の軽減を図る必要性や長期的な視野での検討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</si>
</sst>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87F-4D37-B976-526471FA55A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0.08</c:v>
                </c:pt>
                <c:pt idx="4" formatCode="#,##0.00;&quot;△&quot;#,##0.00">
                  <c:v>0</c:v>
                </c:pt>
              </c:numCache>
            </c:numRef>
          </c:val>
          <c:smooth val="0"/>
          <c:extLst>
            <c:ext xmlns:c16="http://schemas.microsoft.com/office/drawing/2014/chart" uri="{C3380CC4-5D6E-409C-BE32-E72D297353CC}">
              <c16:uniqueId val="{00000001-887F-4D37-B976-526471FA55A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56.25</c:v>
                </c:pt>
                <c:pt idx="4">
                  <c:v>63.75</c:v>
                </c:pt>
              </c:numCache>
            </c:numRef>
          </c:val>
          <c:extLst>
            <c:ext xmlns:c16="http://schemas.microsoft.com/office/drawing/2014/chart" uri="{C3380CC4-5D6E-409C-BE32-E72D297353CC}">
              <c16:uniqueId val="{00000000-0EBB-4743-A006-009139BFED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36.03</c:v>
                </c:pt>
                <c:pt idx="4">
                  <c:v>37.75</c:v>
                </c:pt>
              </c:numCache>
            </c:numRef>
          </c:val>
          <c:smooth val="0"/>
          <c:extLst>
            <c:ext xmlns:c16="http://schemas.microsoft.com/office/drawing/2014/chart" uri="{C3380CC4-5D6E-409C-BE32-E72D297353CC}">
              <c16:uniqueId val="{00000001-0EBB-4743-A006-009139BFED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80.23</c:v>
                </c:pt>
                <c:pt idx="4">
                  <c:v>76.27</c:v>
                </c:pt>
              </c:numCache>
            </c:numRef>
          </c:val>
          <c:extLst>
            <c:ext xmlns:c16="http://schemas.microsoft.com/office/drawing/2014/chart" uri="{C3380CC4-5D6E-409C-BE32-E72D297353CC}">
              <c16:uniqueId val="{00000000-A338-4FAD-A221-4785A5B805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63.97</c:v>
                </c:pt>
                <c:pt idx="4">
                  <c:v>71.17</c:v>
                </c:pt>
              </c:numCache>
            </c:numRef>
          </c:val>
          <c:smooth val="0"/>
          <c:extLst>
            <c:ext xmlns:c16="http://schemas.microsoft.com/office/drawing/2014/chart" uri="{C3380CC4-5D6E-409C-BE32-E72D297353CC}">
              <c16:uniqueId val="{00000001-A338-4FAD-A221-4785A5B805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103.71</c:v>
                </c:pt>
                <c:pt idx="4">
                  <c:v>114.35</c:v>
                </c:pt>
              </c:numCache>
            </c:numRef>
          </c:val>
          <c:extLst>
            <c:ext xmlns:c16="http://schemas.microsoft.com/office/drawing/2014/chart" uri="{C3380CC4-5D6E-409C-BE32-E72D297353CC}">
              <c16:uniqueId val="{00000000-CC9A-4D67-BDCE-C54747A9EA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98.85</c:v>
                </c:pt>
                <c:pt idx="4">
                  <c:v>89.52</c:v>
                </c:pt>
              </c:numCache>
            </c:numRef>
          </c:val>
          <c:smooth val="0"/>
          <c:extLst>
            <c:ext xmlns:c16="http://schemas.microsoft.com/office/drawing/2014/chart" uri="{C3380CC4-5D6E-409C-BE32-E72D297353CC}">
              <c16:uniqueId val="{00000001-CC9A-4D67-BDCE-C54747A9EA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3.84</c:v>
                </c:pt>
                <c:pt idx="4">
                  <c:v>7.68</c:v>
                </c:pt>
              </c:numCache>
            </c:numRef>
          </c:val>
          <c:extLst>
            <c:ext xmlns:c16="http://schemas.microsoft.com/office/drawing/2014/chart" uri="{C3380CC4-5D6E-409C-BE32-E72D297353CC}">
              <c16:uniqueId val="{00000000-ABF3-40D3-ABE7-1CB1F45FEE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19.75</c:v>
                </c:pt>
                <c:pt idx="4">
                  <c:v>25.53</c:v>
                </c:pt>
              </c:numCache>
            </c:numRef>
          </c:val>
          <c:smooth val="0"/>
          <c:extLst>
            <c:ext xmlns:c16="http://schemas.microsoft.com/office/drawing/2014/chart" uri="{C3380CC4-5D6E-409C-BE32-E72D297353CC}">
              <c16:uniqueId val="{00000001-ABF3-40D3-ABE7-1CB1F45FEE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B18-4DF4-9994-1D3738AF10F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8B18-4DF4-9994-1D3738AF10F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3CB-499F-9CE0-E841D8ACD2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313.61</c:v>
                </c:pt>
                <c:pt idx="4">
                  <c:v>398.27</c:v>
                </c:pt>
              </c:numCache>
            </c:numRef>
          </c:val>
          <c:smooth val="0"/>
          <c:extLst>
            <c:ext xmlns:c16="http://schemas.microsoft.com/office/drawing/2014/chart" uri="{C3380CC4-5D6E-409C-BE32-E72D297353CC}">
              <c16:uniqueId val="{00000001-D3CB-499F-9CE0-E841D8ACD2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52.47</c:v>
                </c:pt>
                <c:pt idx="4">
                  <c:v>87.57</c:v>
                </c:pt>
              </c:numCache>
            </c:numRef>
          </c:val>
          <c:extLst>
            <c:ext xmlns:c16="http://schemas.microsoft.com/office/drawing/2014/chart" uri="{C3380CC4-5D6E-409C-BE32-E72D297353CC}">
              <c16:uniqueId val="{00000000-6579-4025-A621-8A060CB70C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113.15</c:v>
                </c:pt>
                <c:pt idx="4">
                  <c:v>141.49</c:v>
                </c:pt>
              </c:numCache>
            </c:numRef>
          </c:val>
          <c:smooth val="0"/>
          <c:extLst>
            <c:ext xmlns:c16="http://schemas.microsoft.com/office/drawing/2014/chart" uri="{C3380CC4-5D6E-409C-BE32-E72D297353CC}">
              <c16:uniqueId val="{00000001-6579-4025-A621-8A060CB70C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5A8-420B-BA60-4E082A55FE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1219.99</c:v>
                </c:pt>
                <c:pt idx="4">
                  <c:v>746.47</c:v>
                </c:pt>
              </c:numCache>
            </c:numRef>
          </c:val>
          <c:smooth val="0"/>
          <c:extLst>
            <c:ext xmlns:c16="http://schemas.microsoft.com/office/drawing/2014/chart" uri="{C3380CC4-5D6E-409C-BE32-E72D297353CC}">
              <c16:uniqueId val="{00000001-F5A8-420B-BA60-4E082A55FE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32.68</c:v>
                </c:pt>
                <c:pt idx="4">
                  <c:v>30.82</c:v>
                </c:pt>
              </c:numCache>
            </c:numRef>
          </c:val>
          <c:extLst>
            <c:ext xmlns:c16="http://schemas.microsoft.com/office/drawing/2014/chart" uri="{C3380CC4-5D6E-409C-BE32-E72D297353CC}">
              <c16:uniqueId val="{00000000-9361-419E-B342-8B91EE11E4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48.61</c:v>
                </c:pt>
                <c:pt idx="4">
                  <c:v>46.22</c:v>
                </c:pt>
              </c:numCache>
            </c:numRef>
          </c:val>
          <c:smooth val="0"/>
          <c:extLst>
            <c:ext xmlns:c16="http://schemas.microsoft.com/office/drawing/2014/chart" uri="{C3380CC4-5D6E-409C-BE32-E72D297353CC}">
              <c16:uniqueId val="{00000001-9361-419E-B342-8B91EE11E4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933.74</c:v>
                </c:pt>
                <c:pt idx="4">
                  <c:v>1039.4000000000001</c:v>
                </c:pt>
              </c:numCache>
            </c:numRef>
          </c:val>
          <c:extLst>
            <c:ext xmlns:c16="http://schemas.microsoft.com/office/drawing/2014/chart" uri="{C3380CC4-5D6E-409C-BE32-E72D297353CC}">
              <c16:uniqueId val="{00000000-A984-4829-B9F9-1FBFBF03CB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319.42</c:v>
                </c:pt>
                <c:pt idx="4">
                  <c:v>325.67</c:v>
                </c:pt>
              </c:numCache>
            </c:numRef>
          </c:val>
          <c:smooth val="0"/>
          <c:extLst>
            <c:ext xmlns:c16="http://schemas.microsoft.com/office/drawing/2014/chart" uri="{C3380CC4-5D6E-409C-BE32-E72D297353CC}">
              <c16:uniqueId val="{00000001-A984-4829-B9F9-1FBFBF03CB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金山町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D3</v>
      </c>
      <c r="X8" s="39"/>
      <c r="Y8" s="39"/>
      <c r="Z8" s="39"/>
      <c r="AA8" s="39"/>
      <c r="AB8" s="39"/>
      <c r="AC8" s="39"/>
      <c r="AD8" s="40" t="str">
        <f>データ!$M$6</f>
        <v>非設置</v>
      </c>
      <c r="AE8" s="40"/>
      <c r="AF8" s="40"/>
      <c r="AG8" s="40"/>
      <c r="AH8" s="40"/>
      <c r="AI8" s="40"/>
      <c r="AJ8" s="40"/>
      <c r="AK8" s="3"/>
      <c r="AL8" s="41">
        <f>データ!S6</f>
        <v>1749</v>
      </c>
      <c r="AM8" s="41"/>
      <c r="AN8" s="41"/>
      <c r="AO8" s="41"/>
      <c r="AP8" s="41"/>
      <c r="AQ8" s="41"/>
      <c r="AR8" s="41"/>
      <c r="AS8" s="41"/>
      <c r="AT8" s="34">
        <f>データ!T6</f>
        <v>293.92</v>
      </c>
      <c r="AU8" s="34"/>
      <c r="AV8" s="34"/>
      <c r="AW8" s="34"/>
      <c r="AX8" s="34"/>
      <c r="AY8" s="34"/>
      <c r="AZ8" s="34"/>
      <c r="BA8" s="34"/>
      <c r="BB8" s="34">
        <f>データ!U6</f>
        <v>5.95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98.34</v>
      </c>
      <c r="J10" s="34"/>
      <c r="K10" s="34"/>
      <c r="L10" s="34"/>
      <c r="M10" s="34"/>
      <c r="N10" s="34"/>
      <c r="O10" s="34"/>
      <c r="P10" s="34">
        <f>データ!P6</f>
        <v>10.29</v>
      </c>
      <c r="Q10" s="34"/>
      <c r="R10" s="34"/>
      <c r="S10" s="34"/>
      <c r="T10" s="34"/>
      <c r="U10" s="34"/>
      <c r="V10" s="34"/>
      <c r="W10" s="34">
        <f>データ!Q6</f>
        <v>93</v>
      </c>
      <c r="X10" s="34"/>
      <c r="Y10" s="34"/>
      <c r="Z10" s="34"/>
      <c r="AA10" s="34"/>
      <c r="AB10" s="34"/>
      <c r="AC10" s="34"/>
      <c r="AD10" s="41">
        <f>データ!R6</f>
        <v>4950</v>
      </c>
      <c r="AE10" s="41"/>
      <c r="AF10" s="41"/>
      <c r="AG10" s="41"/>
      <c r="AH10" s="41"/>
      <c r="AI10" s="41"/>
      <c r="AJ10" s="41"/>
      <c r="AK10" s="2"/>
      <c r="AL10" s="41">
        <f>データ!V6</f>
        <v>177</v>
      </c>
      <c r="AM10" s="41"/>
      <c r="AN10" s="41"/>
      <c r="AO10" s="41"/>
      <c r="AP10" s="41"/>
      <c r="AQ10" s="41"/>
      <c r="AR10" s="41"/>
      <c r="AS10" s="41"/>
      <c r="AT10" s="34">
        <f>データ!W6</f>
        <v>0.08</v>
      </c>
      <c r="AU10" s="34"/>
      <c r="AV10" s="34"/>
      <c r="AW10" s="34"/>
      <c r="AX10" s="34"/>
      <c r="AY10" s="34"/>
      <c r="AZ10" s="34"/>
      <c r="BA10" s="34"/>
      <c r="BB10" s="34">
        <f>データ!X6</f>
        <v>2212.5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2H0Ee2i2wCV+lFw4wKhFZRwGHbY80E/xQYhRQMawb4gR5gpMMRmBRSKyUUTP7xmF00cuyzjQ9kaAiN5T7Dxg==" saltValue="Jq+KPZbCN6aNRmczXFe5N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74454</v>
      </c>
      <c r="D6" s="19">
        <f t="shared" si="3"/>
        <v>46</v>
      </c>
      <c r="E6" s="19">
        <f t="shared" si="3"/>
        <v>17</v>
      </c>
      <c r="F6" s="19">
        <f t="shared" si="3"/>
        <v>4</v>
      </c>
      <c r="G6" s="19">
        <f t="shared" si="3"/>
        <v>0</v>
      </c>
      <c r="H6" s="19" t="str">
        <f t="shared" si="3"/>
        <v>福島県　金山町</v>
      </c>
      <c r="I6" s="19" t="str">
        <f t="shared" si="3"/>
        <v>法適用</v>
      </c>
      <c r="J6" s="19" t="str">
        <f t="shared" si="3"/>
        <v>下水道事業</v>
      </c>
      <c r="K6" s="19" t="str">
        <f t="shared" si="3"/>
        <v>特定環境保全公共下水道</v>
      </c>
      <c r="L6" s="19" t="str">
        <f t="shared" si="3"/>
        <v>D3</v>
      </c>
      <c r="M6" s="19" t="str">
        <f t="shared" si="3"/>
        <v>非設置</v>
      </c>
      <c r="N6" s="20" t="str">
        <f t="shared" si="3"/>
        <v>-</v>
      </c>
      <c r="O6" s="20">
        <f t="shared" si="3"/>
        <v>98.34</v>
      </c>
      <c r="P6" s="20">
        <f t="shared" si="3"/>
        <v>10.29</v>
      </c>
      <c r="Q6" s="20">
        <f t="shared" si="3"/>
        <v>93</v>
      </c>
      <c r="R6" s="20">
        <f t="shared" si="3"/>
        <v>4950</v>
      </c>
      <c r="S6" s="20">
        <f t="shared" si="3"/>
        <v>1749</v>
      </c>
      <c r="T6" s="20">
        <f t="shared" si="3"/>
        <v>293.92</v>
      </c>
      <c r="U6" s="20">
        <f t="shared" si="3"/>
        <v>5.95</v>
      </c>
      <c r="V6" s="20">
        <f t="shared" si="3"/>
        <v>177</v>
      </c>
      <c r="W6" s="20">
        <f t="shared" si="3"/>
        <v>0.08</v>
      </c>
      <c r="X6" s="20">
        <f t="shared" si="3"/>
        <v>2212.5</v>
      </c>
      <c r="Y6" s="21" t="str">
        <f>IF(Y7="",NA(),Y7)</f>
        <v>-</v>
      </c>
      <c r="Z6" s="21" t="str">
        <f t="shared" ref="Z6:AH6" si="4">IF(Z7="",NA(),Z7)</f>
        <v>-</v>
      </c>
      <c r="AA6" s="21" t="str">
        <f t="shared" si="4"/>
        <v>-</v>
      </c>
      <c r="AB6" s="21">
        <f t="shared" si="4"/>
        <v>103.71</v>
      </c>
      <c r="AC6" s="21">
        <f t="shared" si="4"/>
        <v>114.35</v>
      </c>
      <c r="AD6" s="21" t="str">
        <f t="shared" si="4"/>
        <v>-</v>
      </c>
      <c r="AE6" s="21" t="str">
        <f t="shared" si="4"/>
        <v>-</v>
      </c>
      <c r="AF6" s="21" t="str">
        <f t="shared" si="4"/>
        <v>-</v>
      </c>
      <c r="AG6" s="21">
        <f t="shared" si="4"/>
        <v>98.85</v>
      </c>
      <c r="AH6" s="21">
        <f t="shared" si="4"/>
        <v>89.52</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313.61</v>
      </c>
      <c r="AS6" s="21">
        <f t="shared" si="5"/>
        <v>398.27</v>
      </c>
      <c r="AT6" s="20" t="str">
        <f>IF(AT7="","",IF(AT7="-","【-】","【"&amp;SUBSTITUTE(TEXT(AT7,"#,##0.00"),"-","△")&amp;"】"))</f>
        <v>【63.54】</v>
      </c>
      <c r="AU6" s="21" t="str">
        <f>IF(AU7="",NA(),AU7)</f>
        <v>-</v>
      </c>
      <c r="AV6" s="21" t="str">
        <f t="shared" ref="AV6:BD6" si="6">IF(AV7="",NA(),AV7)</f>
        <v>-</v>
      </c>
      <c r="AW6" s="21" t="str">
        <f t="shared" si="6"/>
        <v>-</v>
      </c>
      <c r="AX6" s="21">
        <f t="shared" si="6"/>
        <v>52.47</v>
      </c>
      <c r="AY6" s="21">
        <f t="shared" si="6"/>
        <v>87.57</v>
      </c>
      <c r="AZ6" s="21" t="str">
        <f t="shared" si="6"/>
        <v>-</v>
      </c>
      <c r="BA6" s="21" t="str">
        <f t="shared" si="6"/>
        <v>-</v>
      </c>
      <c r="BB6" s="21" t="str">
        <f t="shared" si="6"/>
        <v>-</v>
      </c>
      <c r="BC6" s="21">
        <f t="shared" si="6"/>
        <v>113.15</v>
      </c>
      <c r="BD6" s="21">
        <f t="shared" si="6"/>
        <v>141.49</v>
      </c>
      <c r="BE6" s="20" t="str">
        <f>IF(BE7="","",IF(BE7="-","【-】","【"&amp;SUBSTITUTE(TEXT(BE7,"#,##0.00"),"-","△")&amp;"】"))</f>
        <v>【50.90】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1219.99</v>
      </c>
      <c r="BO6" s="21">
        <f t="shared" si="7"/>
        <v>746.47</v>
      </c>
      <c r="BP6" s="20" t="str">
        <f>IF(BP7="","",IF(BP7="-","【-】","【"&amp;SUBSTITUTE(TEXT(BP7,"#,##0.00"),"-","△")&amp;"】"))</f>
        <v>【1,099.15】</v>
      </c>
      <c r="BQ6" s="21" t="str">
        <f>IF(BQ7="",NA(),BQ7)</f>
        <v>-</v>
      </c>
      <c r="BR6" s="21" t="str">
        <f t="shared" ref="BR6:BZ6" si="8">IF(BR7="",NA(),BR7)</f>
        <v>-</v>
      </c>
      <c r="BS6" s="21" t="str">
        <f t="shared" si="8"/>
        <v>-</v>
      </c>
      <c r="BT6" s="21">
        <f t="shared" si="8"/>
        <v>32.68</v>
      </c>
      <c r="BU6" s="21">
        <f t="shared" si="8"/>
        <v>30.82</v>
      </c>
      <c r="BV6" s="21" t="str">
        <f t="shared" si="8"/>
        <v>-</v>
      </c>
      <c r="BW6" s="21" t="str">
        <f t="shared" si="8"/>
        <v>-</v>
      </c>
      <c r="BX6" s="21" t="str">
        <f t="shared" si="8"/>
        <v>-</v>
      </c>
      <c r="BY6" s="21">
        <f t="shared" si="8"/>
        <v>48.61</v>
      </c>
      <c r="BZ6" s="21">
        <f t="shared" si="8"/>
        <v>46.22</v>
      </c>
      <c r="CA6" s="20" t="str">
        <f>IF(CA7="","",IF(CA7="-","【-】","【"&amp;SUBSTITUTE(TEXT(CA7,"#,##0.00"),"-","△")&amp;"】"))</f>
        <v>【72.92】</v>
      </c>
      <c r="CB6" s="21" t="str">
        <f>IF(CB7="",NA(),CB7)</f>
        <v>-</v>
      </c>
      <c r="CC6" s="21" t="str">
        <f t="shared" ref="CC6:CK6" si="9">IF(CC7="",NA(),CC7)</f>
        <v>-</v>
      </c>
      <c r="CD6" s="21" t="str">
        <f t="shared" si="9"/>
        <v>-</v>
      </c>
      <c r="CE6" s="21">
        <f t="shared" si="9"/>
        <v>933.74</v>
      </c>
      <c r="CF6" s="21">
        <f t="shared" si="9"/>
        <v>1039.4000000000001</v>
      </c>
      <c r="CG6" s="21" t="str">
        <f t="shared" si="9"/>
        <v>-</v>
      </c>
      <c r="CH6" s="21" t="str">
        <f t="shared" si="9"/>
        <v>-</v>
      </c>
      <c r="CI6" s="21" t="str">
        <f t="shared" si="9"/>
        <v>-</v>
      </c>
      <c r="CJ6" s="21">
        <f t="shared" si="9"/>
        <v>319.42</v>
      </c>
      <c r="CK6" s="21">
        <f t="shared" si="9"/>
        <v>325.67</v>
      </c>
      <c r="CL6" s="20" t="str">
        <f>IF(CL7="","",IF(CL7="-","【-】","【"&amp;SUBSTITUTE(TEXT(CL7,"#,##0.00"),"-","△")&amp;"】"))</f>
        <v>【225.78】</v>
      </c>
      <c r="CM6" s="21" t="str">
        <f>IF(CM7="",NA(),CM7)</f>
        <v>-</v>
      </c>
      <c r="CN6" s="21" t="str">
        <f t="shared" ref="CN6:CV6" si="10">IF(CN7="",NA(),CN7)</f>
        <v>-</v>
      </c>
      <c r="CO6" s="21" t="str">
        <f t="shared" si="10"/>
        <v>-</v>
      </c>
      <c r="CP6" s="21">
        <f t="shared" si="10"/>
        <v>56.25</v>
      </c>
      <c r="CQ6" s="21">
        <f t="shared" si="10"/>
        <v>63.75</v>
      </c>
      <c r="CR6" s="21" t="str">
        <f t="shared" si="10"/>
        <v>-</v>
      </c>
      <c r="CS6" s="21" t="str">
        <f t="shared" si="10"/>
        <v>-</v>
      </c>
      <c r="CT6" s="21" t="str">
        <f t="shared" si="10"/>
        <v>-</v>
      </c>
      <c r="CU6" s="21">
        <f t="shared" si="10"/>
        <v>36.03</v>
      </c>
      <c r="CV6" s="21">
        <f t="shared" si="10"/>
        <v>37.75</v>
      </c>
      <c r="CW6" s="20" t="str">
        <f>IF(CW7="","",IF(CW7="-","【-】","【"&amp;SUBSTITUTE(TEXT(CW7,"#,##0.00"),"-","△")&amp;"】"))</f>
        <v>【43.17】</v>
      </c>
      <c r="CX6" s="21" t="str">
        <f>IF(CX7="",NA(),CX7)</f>
        <v>-</v>
      </c>
      <c r="CY6" s="21" t="str">
        <f t="shared" ref="CY6:DG6" si="11">IF(CY7="",NA(),CY7)</f>
        <v>-</v>
      </c>
      <c r="CZ6" s="21" t="str">
        <f t="shared" si="11"/>
        <v>-</v>
      </c>
      <c r="DA6" s="21">
        <f t="shared" si="11"/>
        <v>80.23</v>
      </c>
      <c r="DB6" s="21">
        <f t="shared" si="11"/>
        <v>76.27</v>
      </c>
      <c r="DC6" s="21" t="str">
        <f t="shared" si="11"/>
        <v>-</v>
      </c>
      <c r="DD6" s="21" t="str">
        <f t="shared" si="11"/>
        <v>-</v>
      </c>
      <c r="DE6" s="21" t="str">
        <f t="shared" si="11"/>
        <v>-</v>
      </c>
      <c r="DF6" s="21">
        <f t="shared" si="11"/>
        <v>63.97</v>
      </c>
      <c r="DG6" s="21">
        <f t="shared" si="11"/>
        <v>71.17</v>
      </c>
      <c r="DH6" s="20" t="str">
        <f>IF(DH7="","",IF(DH7="-","【-】","【"&amp;SUBSTITUTE(TEXT(DH7,"#,##0.00"),"-","△")&amp;"】"))</f>
        <v>【86.31】</v>
      </c>
      <c r="DI6" s="21" t="str">
        <f>IF(DI7="",NA(),DI7)</f>
        <v>-</v>
      </c>
      <c r="DJ6" s="21" t="str">
        <f t="shared" ref="DJ6:DR6" si="12">IF(DJ7="",NA(),DJ7)</f>
        <v>-</v>
      </c>
      <c r="DK6" s="21" t="str">
        <f t="shared" si="12"/>
        <v>-</v>
      </c>
      <c r="DL6" s="21">
        <f t="shared" si="12"/>
        <v>3.84</v>
      </c>
      <c r="DM6" s="21">
        <f t="shared" si="12"/>
        <v>7.68</v>
      </c>
      <c r="DN6" s="21" t="str">
        <f t="shared" si="12"/>
        <v>-</v>
      </c>
      <c r="DO6" s="21" t="str">
        <f t="shared" si="12"/>
        <v>-</v>
      </c>
      <c r="DP6" s="21" t="str">
        <f t="shared" si="12"/>
        <v>-</v>
      </c>
      <c r="DQ6" s="21">
        <f t="shared" si="12"/>
        <v>19.75</v>
      </c>
      <c r="DR6" s="21">
        <f t="shared" si="12"/>
        <v>25.53</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0.08</v>
      </c>
      <c r="EN6" s="20">
        <f t="shared" si="14"/>
        <v>0</v>
      </c>
      <c r="EO6" s="20" t="str">
        <f>IF(EO7="","",IF(EO7="-","【-】","【"&amp;SUBSTITUTE(TEXT(EO7,"#,##0.00"),"-","△")&amp;"】"))</f>
        <v>【0.15】</v>
      </c>
    </row>
    <row r="7" spans="1:148" s="22" customFormat="1" x14ac:dyDescent="0.15">
      <c r="A7" s="14"/>
      <c r="B7" s="23">
        <v>2024</v>
      </c>
      <c r="C7" s="23">
        <v>74454</v>
      </c>
      <c r="D7" s="23">
        <v>46</v>
      </c>
      <c r="E7" s="23">
        <v>17</v>
      </c>
      <c r="F7" s="23">
        <v>4</v>
      </c>
      <c r="G7" s="23">
        <v>0</v>
      </c>
      <c r="H7" s="23" t="s">
        <v>96</v>
      </c>
      <c r="I7" s="23" t="s">
        <v>97</v>
      </c>
      <c r="J7" s="23" t="s">
        <v>98</v>
      </c>
      <c r="K7" s="23" t="s">
        <v>99</v>
      </c>
      <c r="L7" s="23" t="s">
        <v>100</v>
      </c>
      <c r="M7" s="23" t="s">
        <v>101</v>
      </c>
      <c r="N7" s="24" t="s">
        <v>102</v>
      </c>
      <c r="O7" s="24">
        <v>98.34</v>
      </c>
      <c r="P7" s="24">
        <v>10.29</v>
      </c>
      <c r="Q7" s="24">
        <v>93</v>
      </c>
      <c r="R7" s="24">
        <v>4950</v>
      </c>
      <c r="S7" s="24">
        <v>1749</v>
      </c>
      <c r="T7" s="24">
        <v>293.92</v>
      </c>
      <c r="U7" s="24">
        <v>5.95</v>
      </c>
      <c r="V7" s="24">
        <v>177</v>
      </c>
      <c r="W7" s="24">
        <v>0.08</v>
      </c>
      <c r="X7" s="24">
        <v>2212.5</v>
      </c>
      <c r="Y7" s="24" t="s">
        <v>102</v>
      </c>
      <c r="Z7" s="24" t="s">
        <v>102</v>
      </c>
      <c r="AA7" s="24" t="s">
        <v>102</v>
      </c>
      <c r="AB7" s="24">
        <v>103.71</v>
      </c>
      <c r="AC7" s="24">
        <v>114.35</v>
      </c>
      <c r="AD7" s="24" t="s">
        <v>102</v>
      </c>
      <c r="AE7" s="24" t="s">
        <v>102</v>
      </c>
      <c r="AF7" s="24" t="s">
        <v>102</v>
      </c>
      <c r="AG7" s="24">
        <v>98.85</v>
      </c>
      <c r="AH7" s="24">
        <v>89.52</v>
      </c>
      <c r="AI7" s="24">
        <v>105.07</v>
      </c>
      <c r="AJ7" s="24" t="s">
        <v>102</v>
      </c>
      <c r="AK7" s="24" t="s">
        <v>102</v>
      </c>
      <c r="AL7" s="24" t="s">
        <v>102</v>
      </c>
      <c r="AM7" s="24">
        <v>0</v>
      </c>
      <c r="AN7" s="24">
        <v>0</v>
      </c>
      <c r="AO7" s="24" t="s">
        <v>102</v>
      </c>
      <c r="AP7" s="24" t="s">
        <v>102</v>
      </c>
      <c r="AQ7" s="24" t="s">
        <v>102</v>
      </c>
      <c r="AR7" s="24">
        <v>313.61</v>
      </c>
      <c r="AS7" s="24">
        <v>398.27</v>
      </c>
      <c r="AT7" s="24">
        <v>63.54</v>
      </c>
      <c r="AU7" s="24" t="s">
        <v>102</v>
      </c>
      <c r="AV7" s="24" t="s">
        <v>102</v>
      </c>
      <c r="AW7" s="24" t="s">
        <v>102</v>
      </c>
      <c r="AX7" s="24">
        <v>52.47</v>
      </c>
      <c r="AY7" s="24">
        <v>87.57</v>
      </c>
      <c r="AZ7" s="24" t="s">
        <v>102</v>
      </c>
      <c r="BA7" s="24" t="s">
        <v>102</v>
      </c>
      <c r="BB7" s="24" t="s">
        <v>102</v>
      </c>
      <c r="BC7" s="24">
        <v>113.15</v>
      </c>
      <c r="BD7" s="24">
        <v>141.49</v>
      </c>
      <c r="BE7" s="24">
        <v>50.9</v>
      </c>
      <c r="BF7" s="24" t="s">
        <v>102</v>
      </c>
      <c r="BG7" s="24" t="s">
        <v>102</v>
      </c>
      <c r="BH7" s="24" t="s">
        <v>102</v>
      </c>
      <c r="BI7" s="24">
        <v>0</v>
      </c>
      <c r="BJ7" s="24">
        <v>0</v>
      </c>
      <c r="BK7" s="24" t="s">
        <v>102</v>
      </c>
      <c r="BL7" s="24" t="s">
        <v>102</v>
      </c>
      <c r="BM7" s="24" t="s">
        <v>102</v>
      </c>
      <c r="BN7" s="24">
        <v>1219.99</v>
      </c>
      <c r="BO7" s="24">
        <v>746.47</v>
      </c>
      <c r="BP7" s="24">
        <v>1099.1500000000001</v>
      </c>
      <c r="BQ7" s="24" t="s">
        <v>102</v>
      </c>
      <c r="BR7" s="24" t="s">
        <v>102</v>
      </c>
      <c r="BS7" s="24" t="s">
        <v>102</v>
      </c>
      <c r="BT7" s="24">
        <v>32.68</v>
      </c>
      <c r="BU7" s="24">
        <v>30.82</v>
      </c>
      <c r="BV7" s="24" t="s">
        <v>102</v>
      </c>
      <c r="BW7" s="24" t="s">
        <v>102</v>
      </c>
      <c r="BX7" s="24" t="s">
        <v>102</v>
      </c>
      <c r="BY7" s="24">
        <v>48.61</v>
      </c>
      <c r="BZ7" s="24">
        <v>46.22</v>
      </c>
      <c r="CA7" s="24">
        <v>72.92</v>
      </c>
      <c r="CB7" s="24" t="s">
        <v>102</v>
      </c>
      <c r="CC7" s="24" t="s">
        <v>102</v>
      </c>
      <c r="CD7" s="24" t="s">
        <v>102</v>
      </c>
      <c r="CE7" s="24">
        <v>933.74</v>
      </c>
      <c r="CF7" s="24">
        <v>1039.4000000000001</v>
      </c>
      <c r="CG7" s="24" t="s">
        <v>102</v>
      </c>
      <c r="CH7" s="24" t="s">
        <v>102</v>
      </c>
      <c r="CI7" s="24" t="s">
        <v>102</v>
      </c>
      <c r="CJ7" s="24">
        <v>319.42</v>
      </c>
      <c r="CK7" s="24">
        <v>325.67</v>
      </c>
      <c r="CL7" s="24">
        <v>225.78</v>
      </c>
      <c r="CM7" s="24" t="s">
        <v>102</v>
      </c>
      <c r="CN7" s="24" t="s">
        <v>102</v>
      </c>
      <c r="CO7" s="24" t="s">
        <v>102</v>
      </c>
      <c r="CP7" s="24">
        <v>56.25</v>
      </c>
      <c r="CQ7" s="24">
        <v>63.75</v>
      </c>
      <c r="CR7" s="24" t="s">
        <v>102</v>
      </c>
      <c r="CS7" s="24" t="s">
        <v>102</v>
      </c>
      <c r="CT7" s="24" t="s">
        <v>102</v>
      </c>
      <c r="CU7" s="24">
        <v>36.03</v>
      </c>
      <c r="CV7" s="24">
        <v>37.75</v>
      </c>
      <c r="CW7" s="24">
        <v>43.17</v>
      </c>
      <c r="CX7" s="24" t="s">
        <v>102</v>
      </c>
      <c r="CY7" s="24" t="s">
        <v>102</v>
      </c>
      <c r="CZ7" s="24" t="s">
        <v>102</v>
      </c>
      <c r="DA7" s="24">
        <v>80.23</v>
      </c>
      <c r="DB7" s="24">
        <v>76.27</v>
      </c>
      <c r="DC7" s="24" t="s">
        <v>102</v>
      </c>
      <c r="DD7" s="24" t="s">
        <v>102</v>
      </c>
      <c r="DE7" s="24" t="s">
        <v>102</v>
      </c>
      <c r="DF7" s="24">
        <v>63.97</v>
      </c>
      <c r="DG7" s="24">
        <v>71.17</v>
      </c>
      <c r="DH7" s="24">
        <v>86.31</v>
      </c>
      <c r="DI7" s="24" t="s">
        <v>102</v>
      </c>
      <c r="DJ7" s="24" t="s">
        <v>102</v>
      </c>
      <c r="DK7" s="24" t="s">
        <v>102</v>
      </c>
      <c r="DL7" s="24">
        <v>3.84</v>
      </c>
      <c r="DM7" s="24">
        <v>7.68</v>
      </c>
      <c r="DN7" s="24" t="s">
        <v>102</v>
      </c>
      <c r="DO7" s="24" t="s">
        <v>102</v>
      </c>
      <c r="DP7" s="24" t="s">
        <v>102</v>
      </c>
      <c r="DQ7" s="24">
        <v>19.75</v>
      </c>
      <c r="DR7" s="24">
        <v>25.53</v>
      </c>
      <c r="DS7" s="24">
        <v>30.82</v>
      </c>
      <c r="DT7" s="24" t="s">
        <v>102</v>
      </c>
      <c r="DU7" s="24" t="s">
        <v>102</v>
      </c>
      <c r="DV7" s="24" t="s">
        <v>102</v>
      </c>
      <c r="DW7" s="24">
        <v>0</v>
      </c>
      <c r="DX7" s="24">
        <v>0</v>
      </c>
      <c r="DY7" s="24" t="s">
        <v>102</v>
      </c>
      <c r="DZ7" s="24" t="s">
        <v>102</v>
      </c>
      <c r="EA7" s="24" t="s">
        <v>102</v>
      </c>
      <c r="EB7" s="24">
        <v>0</v>
      </c>
      <c r="EC7" s="24">
        <v>0</v>
      </c>
      <c r="ED7" s="24">
        <v>0.06</v>
      </c>
      <c r="EE7" s="24" t="s">
        <v>102</v>
      </c>
      <c r="EF7" s="24" t="s">
        <v>102</v>
      </c>
      <c r="EG7" s="24" t="s">
        <v>102</v>
      </c>
      <c r="EH7" s="24">
        <v>0</v>
      </c>
      <c r="EI7" s="24">
        <v>0</v>
      </c>
      <c r="EJ7" s="24" t="s">
        <v>102</v>
      </c>
      <c r="EK7" s="24" t="s">
        <v>102</v>
      </c>
      <c r="EL7" s="24" t="s">
        <v>102</v>
      </c>
      <c r="EM7" s="24">
        <v>0.08</v>
      </c>
      <c r="EN7" s="24">
        <v>0</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