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22\Desktop\"/>
    </mc:Choice>
  </mc:AlternateContent>
  <workbookProtection workbookAlgorithmName="SHA-512" workbookHashValue="07cb9uTx7+k0Las4bEQ0r2fWH/OYyf8IQT4iY25VWmhpwvcVP8JfqudiCQwDfKFx+pk6idpw9bc0rGYm0DPLQQ==" workbookSaltValue="0yNRCmd2NsyY9qkUEP36v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<sst xmlns="http://schemas.openxmlformats.org/spreadsheetml/2006/main" count="319" uniqueCount="117">
  <si>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</si>
  <si>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</si>
  <si>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</si>
  <si>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</si>
  <si>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</si>
  <si>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</si>
  <si>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</si>
  <si>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</si>
  <si>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</si>
  <si>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</si>
  <si>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</si>
  <si>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</si>
  <si>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</si>
  <si>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</si>
  <si>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</si>
  <si>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</si>
  <si>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</si>
  <si>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</si>
  <si>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</si>
  <si>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</si>
  <si>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</si>
  <si>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</si>
  <si>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</si>
  <si>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</si>
  <si>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</si>
  <si>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</si>
  <si>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</si>
  <si>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</si>
  <si>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</si>
  <si>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</si>
  <si>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</si>
  <si>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</si>
  <si>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</si>
  <si>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</si>
  <si>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</si>
  <si>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</si>
  <si>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</si>
  <si>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</si>
  <si>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</si>
  <si>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</si>
  <si>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</si>
  <si>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</si>
  <si>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</si>
  <si>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</si>
  <si>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</si>
  <si>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</si>
  <si>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</si>
  <si>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</si>
  <si>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</si>
  <si>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</si>
  <si>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</si>
  <si>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</si>
  <si>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</si>
  <si>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</si>
  <si>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</si>
  <si>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</si>
  <si>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</si>
  <si>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</si>
  <si>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</si>
  <si>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</si>
  <si>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</si>
  <si>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</si>
  <si>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</si>
  <si>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</si>
  <si>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</si>
  <si>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</si>
  <si>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</si>
  <si>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</si>
  <si>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</si>
  <si>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</si>
  <si>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</si>
  <si>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</si>
  <si>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</si>
  <si>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</si>
  <si>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</si>
  <si>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</si>
  <si>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</si>
  <si>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</si>
  <si>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</si>
  <si>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</si>
  <si>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</si>
  <si>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</si>
  <si>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</si>
  <si>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</si>
  <si>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</si>
  <si>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</si>
  <si>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</si>
  <si>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</si>
  <si>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</si>
  <si>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</si>
  <si>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</si>
  <si>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</si>
  <si>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</si>
  <si>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</si>
  <si>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</si>
  <si>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</si>
  <si>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</si>
  <si>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</si>
  <si>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</si>
  <si>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</si>
  <si>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</si>
  <si>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</si>
  <si>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</si>
  <si>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</si>
  <si>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</si>
  <si>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</si>
  <si>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</si>
  <si>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</si>
  <si>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</si>
  <si>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</si>
  <si>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</si>
  <si>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</si>
  <si>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</si>
  <si>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</si>
  <si>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収入に関しては、使用料収入が少なく、一般会計の繰入に依存している。使用料に関しては、未加入者もいるが、事業全体で見た場合不足する。現在改良工事等を行っておらず、ほぼ経常経費であるため料金改定を視野に入れて行く必要がある。</t>
    <rPh sb="1" eb="3">
      <t>シュウニュウ</t>
    </rPh>
    <phoneticPr fontId="4"/>
  </si>
  <si>
    <t>　小規模施設であるため、機器点数も少なく重要な機器及びマンホールポンプについては修繕済みであり、今後は計画的に修繕を行い安定した汚水処理に努める。</t>
    <phoneticPr fontId="4"/>
  </si>
  <si>
    <t>　供用開始15年が経過したが、約4割が未加入である。未加入者のほとんどが、高齢世帯であり加入には厳しい状況ではあるが、過疎化や少子高齢化が進み、使用料収入が減る状況にあるため加入促進に努める。
　また、今後は経営戦略を履行し使用料改定も視野に入れ安定した経営を行えるように努める。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</si>
</sst>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14-4F04-B8C2-101BA6DCFC3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914-4F04-B8C2-101BA6DCFC3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55.56</c:v>
                </c:pt>
              </c:numCache>
            </c:numRef>
          </c:val>
          <c:extLst>
            <c:ext xmlns:c16="http://schemas.microsoft.com/office/drawing/2014/chart" uri="{C3380CC4-5D6E-409C-BE32-E72D297353CC}">
              <c16:uniqueId val="{00000000-BE0E-4896-BE85-47804428EF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35.700000000000003</c:v>
                </c:pt>
              </c:numCache>
            </c:numRef>
          </c:val>
          <c:smooth val="0"/>
          <c:extLst>
            <c:ext xmlns:c16="http://schemas.microsoft.com/office/drawing/2014/chart" uri="{C3380CC4-5D6E-409C-BE32-E72D297353CC}">
              <c16:uniqueId val="{00000001-BE0E-4896-BE85-47804428EF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88</c:v>
                </c:pt>
              </c:numCache>
            </c:numRef>
          </c:val>
          <c:extLst>
            <c:ext xmlns:c16="http://schemas.microsoft.com/office/drawing/2014/chart" uri="{C3380CC4-5D6E-409C-BE32-E72D297353CC}">
              <c16:uniqueId val="{00000000-4B14-45BA-A41E-C9F5C6840A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93.29</c:v>
                </c:pt>
              </c:numCache>
            </c:numRef>
          </c:val>
          <c:smooth val="0"/>
          <c:extLst>
            <c:ext xmlns:c16="http://schemas.microsoft.com/office/drawing/2014/chart" uri="{C3380CC4-5D6E-409C-BE32-E72D297353CC}">
              <c16:uniqueId val="{00000001-4B14-45BA-A41E-C9F5C6840A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105.55</c:v>
                </c:pt>
              </c:numCache>
            </c:numRef>
          </c:val>
          <c:extLst>
            <c:ext xmlns:c16="http://schemas.microsoft.com/office/drawing/2014/chart" uri="{C3380CC4-5D6E-409C-BE32-E72D297353CC}">
              <c16:uniqueId val="{00000000-7646-4892-B987-F0C74BA4752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96.86</c:v>
                </c:pt>
              </c:numCache>
            </c:numRef>
          </c:val>
          <c:smooth val="0"/>
          <c:extLst>
            <c:ext xmlns:c16="http://schemas.microsoft.com/office/drawing/2014/chart" uri="{C3380CC4-5D6E-409C-BE32-E72D297353CC}">
              <c16:uniqueId val="{00000001-7646-4892-B987-F0C74BA4752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4.5999999999999996</c:v>
                </c:pt>
              </c:numCache>
            </c:numRef>
          </c:val>
          <c:extLst>
            <c:ext xmlns:c16="http://schemas.microsoft.com/office/drawing/2014/chart" uri="{C3380CC4-5D6E-409C-BE32-E72D297353CC}">
              <c16:uniqueId val="{00000000-6425-46C3-B62E-073E317B5A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33.5</c:v>
                </c:pt>
              </c:numCache>
            </c:numRef>
          </c:val>
          <c:smooth val="0"/>
          <c:extLst>
            <c:ext xmlns:c16="http://schemas.microsoft.com/office/drawing/2014/chart" uri="{C3380CC4-5D6E-409C-BE32-E72D297353CC}">
              <c16:uniqueId val="{00000001-6425-46C3-B62E-073E317B5A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03-4036-ADD7-4D5D130100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603-4036-ADD7-4D5D130100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716.53</c:v>
                </c:pt>
              </c:numCache>
            </c:numRef>
          </c:val>
          <c:extLst>
            <c:ext xmlns:c16="http://schemas.microsoft.com/office/drawing/2014/chart" uri="{C3380CC4-5D6E-409C-BE32-E72D297353CC}">
              <c16:uniqueId val="{00000000-5F03-4481-A1E5-8CAE93F510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355.48</c:v>
                </c:pt>
              </c:numCache>
            </c:numRef>
          </c:val>
          <c:smooth val="0"/>
          <c:extLst>
            <c:ext xmlns:c16="http://schemas.microsoft.com/office/drawing/2014/chart" uri="{C3380CC4-5D6E-409C-BE32-E72D297353CC}">
              <c16:uniqueId val="{00000001-5F03-4481-A1E5-8CAE93F510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71.52</c:v>
                </c:pt>
              </c:numCache>
            </c:numRef>
          </c:val>
          <c:extLst>
            <c:ext xmlns:c16="http://schemas.microsoft.com/office/drawing/2014/chart" uri="{C3380CC4-5D6E-409C-BE32-E72D297353CC}">
              <c16:uniqueId val="{00000000-C6BB-4FDE-B766-D502F0BA99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35.03</c:v>
                </c:pt>
              </c:numCache>
            </c:numRef>
          </c:val>
          <c:smooth val="0"/>
          <c:extLst>
            <c:ext xmlns:c16="http://schemas.microsoft.com/office/drawing/2014/chart" uri="{C3380CC4-5D6E-409C-BE32-E72D297353CC}">
              <c16:uniqueId val="{00000001-C6BB-4FDE-B766-D502F0BA99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2294.7199999999998</c:v>
                </c:pt>
              </c:numCache>
            </c:numRef>
          </c:val>
          <c:extLst>
            <c:ext xmlns:c16="http://schemas.microsoft.com/office/drawing/2014/chart" uri="{C3380CC4-5D6E-409C-BE32-E72D297353CC}">
              <c16:uniqueId val="{00000000-CA5F-4105-BA90-EC601C7C7C8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543.6</c:v>
                </c:pt>
              </c:numCache>
            </c:numRef>
          </c:val>
          <c:smooth val="0"/>
          <c:extLst>
            <c:ext xmlns:c16="http://schemas.microsoft.com/office/drawing/2014/chart" uri="{C3380CC4-5D6E-409C-BE32-E72D297353CC}">
              <c16:uniqueId val="{00000001-CA5F-4105-BA90-EC601C7C7C8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52.14</c:v>
                </c:pt>
              </c:numCache>
            </c:numRef>
          </c:val>
          <c:extLst>
            <c:ext xmlns:c16="http://schemas.microsoft.com/office/drawing/2014/chart" uri="{C3380CC4-5D6E-409C-BE32-E72D297353CC}">
              <c16:uniqueId val="{00000000-F1FD-474A-B66B-6ECE3A4E99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30.03</c:v>
                </c:pt>
              </c:numCache>
            </c:numRef>
          </c:val>
          <c:smooth val="0"/>
          <c:extLst>
            <c:ext xmlns:c16="http://schemas.microsoft.com/office/drawing/2014/chart" uri="{C3380CC4-5D6E-409C-BE32-E72D297353CC}">
              <c16:uniqueId val="{00000001-F1FD-474A-B66B-6ECE3A4E99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256.13</c:v>
                </c:pt>
              </c:numCache>
            </c:numRef>
          </c:val>
          <c:extLst>
            <c:ext xmlns:c16="http://schemas.microsoft.com/office/drawing/2014/chart" uri="{C3380CC4-5D6E-409C-BE32-E72D297353CC}">
              <c16:uniqueId val="{00000000-A181-4DF4-A938-D1C0327D3E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609.94000000000005</c:v>
                </c:pt>
              </c:numCache>
            </c:numRef>
          </c:val>
          <c:smooth val="0"/>
          <c:extLst>
            <c:ext xmlns:c16="http://schemas.microsoft.com/office/drawing/2014/chart" uri="{C3380CC4-5D6E-409C-BE32-E72D297353CC}">
              <c16:uniqueId val="{00000001-A181-4DF4-A938-D1C0327D3E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柳津町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林業集落排水</v>
      </c>
      <c r="Q8" s="65"/>
      <c r="R8" s="65"/>
      <c r="S8" s="65"/>
      <c r="T8" s="65"/>
      <c r="U8" s="65"/>
      <c r="V8" s="65"/>
      <c r="W8" s="65" t="str">
        <f>データ!L6</f>
        <v>G2</v>
      </c>
      <c r="X8" s="65"/>
      <c r="Y8" s="65"/>
      <c r="Z8" s="65"/>
      <c r="AA8" s="65"/>
      <c r="AB8" s="65"/>
      <c r="AC8" s="65"/>
      <c r="AD8" s="66" t="str">
        <f>データ!$M$6</f>
        <v>非設置</v>
      </c>
      <c r="AE8" s="66"/>
      <c r="AF8" s="66"/>
      <c r="AG8" s="66"/>
      <c r="AH8" s="66"/>
      <c r="AI8" s="66"/>
      <c r="AJ8" s="66"/>
      <c r="AK8" s="3"/>
      <c r="AL8" s="54">
        <f>データ!S6</f>
        <v>2841</v>
      </c>
      <c r="AM8" s="54"/>
      <c r="AN8" s="54"/>
      <c r="AO8" s="54"/>
      <c r="AP8" s="54"/>
      <c r="AQ8" s="54"/>
      <c r="AR8" s="54"/>
      <c r="AS8" s="54"/>
      <c r="AT8" s="53">
        <f>データ!T6</f>
        <v>175.82</v>
      </c>
      <c r="AU8" s="53"/>
      <c r="AV8" s="53"/>
      <c r="AW8" s="53"/>
      <c r="AX8" s="53"/>
      <c r="AY8" s="53"/>
      <c r="AZ8" s="53"/>
      <c r="BA8" s="53"/>
      <c r="BB8" s="53">
        <f>データ!U6</f>
        <v>16.16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77.58</v>
      </c>
      <c r="J10" s="53"/>
      <c r="K10" s="53"/>
      <c r="L10" s="53"/>
      <c r="M10" s="53"/>
      <c r="N10" s="53"/>
      <c r="O10" s="53"/>
      <c r="P10" s="53">
        <f>データ!P6</f>
        <v>1.78</v>
      </c>
      <c r="Q10" s="53"/>
      <c r="R10" s="53"/>
      <c r="S10" s="53"/>
      <c r="T10" s="53"/>
      <c r="U10" s="53"/>
      <c r="V10" s="53"/>
      <c r="W10" s="53">
        <f>データ!Q6</f>
        <v>100</v>
      </c>
      <c r="X10" s="53"/>
      <c r="Y10" s="53"/>
      <c r="Z10" s="53"/>
      <c r="AA10" s="53"/>
      <c r="AB10" s="53"/>
      <c r="AC10" s="53"/>
      <c r="AD10" s="54">
        <f>データ!R6</f>
        <v>3850</v>
      </c>
      <c r="AE10" s="54"/>
      <c r="AF10" s="54"/>
      <c r="AG10" s="54"/>
      <c r="AH10" s="54"/>
      <c r="AI10" s="54"/>
      <c r="AJ10" s="54"/>
      <c r="AK10" s="2"/>
      <c r="AL10" s="54">
        <f>データ!V6</f>
        <v>50</v>
      </c>
      <c r="AM10" s="54"/>
      <c r="AN10" s="54"/>
      <c r="AO10" s="54"/>
      <c r="AP10" s="54"/>
      <c r="AQ10" s="54"/>
      <c r="AR10" s="54"/>
      <c r="AS10" s="54"/>
      <c r="AT10" s="53">
        <f>データ!W6</f>
        <v>7.0000000000000007E-2</v>
      </c>
      <c r="AU10" s="53"/>
      <c r="AV10" s="53"/>
      <c r="AW10" s="53"/>
      <c r="AX10" s="53"/>
      <c r="AY10" s="53"/>
      <c r="AZ10" s="53"/>
      <c r="BA10" s="53"/>
      <c r="BB10" s="53">
        <f>データ!X6</f>
        <v>714.29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y5SXhnEhjAilSWf4RdgwpI0xHFMDHWB5wpJbj2FICw55HbPElMx/MtC1WGKss719ZT5FqBWBib4Lpqqs/NuTiQ==" saltValue="p0QBeM/DZjh2uyUfv4oBY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74233</v>
      </c>
      <c r="D6" s="19">
        <f t="shared" si="3"/>
        <v>46</v>
      </c>
      <c r="E6" s="19">
        <f t="shared" si="3"/>
        <v>17</v>
      </c>
      <c r="F6" s="19">
        <f t="shared" si="3"/>
        <v>7</v>
      </c>
      <c r="G6" s="19">
        <f t="shared" si="3"/>
        <v>0</v>
      </c>
      <c r="H6" s="19" t="str">
        <f t="shared" si="3"/>
        <v>福島県　柳津町</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77.58</v>
      </c>
      <c r="P6" s="20">
        <f t="shared" si="3"/>
        <v>1.78</v>
      </c>
      <c r="Q6" s="20">
        <f t="shared" si="3"/>
        <v>100</v>
      </c>
      <c r="R6" s="20">
        <f t="shared" si="3"/>
        <v>3850</v>
      </c>
      <c r="S6" s="20">
        <f t="shared" si="3"/>
        <v>2841</v>
      </c>
      <c r="T6" s="20">
        <f t="shared" si="3"/>
        <v>175.82</v>
      </c>
      <c r="U6" s="20">
        <f t="shared" si="3"/>
        <v>16.16</v>
      </c>
      <c r="V6" s="20">
        <f t="shared" si="3"/>
        <v>50</v>
      </c>
      <c r="W6" s="20">
        <f t="shared" si="3"/>
        <v>7.0000000000000007E-2</v>
      </c>
      <c r="X6" s="20">
        <f t="shared" si="3"/>
        <v>714.29</v>
      </c>
      <c r="Y6" s="21" t="str">
        <f>IF(Y7="",NA(),Y7)</f>
        <v>-</v>
      </c>
      <c r="Z6" s="21" t="str">
        <f t="shared" ref="Z6:AH6" si="4">IF(Z7="",NA(),Z7)</f>
        <v>-</v>
      </c>
      <c r="AA6" s="21" t="str">
        <f t="shared" si="4"/>
        <v>-</v>
      </c>
      <c r="AB6" s="21" t="str">
        <f t="shared" si="4"/>
        <v>-</v>
      </c>
      <c r="AC6" s="21">
        <f t="shared" si="4"/>
        <v>105.55</v>
      </c>
      <c r="AD6" s="21" t="str">
        <f t="shared" si="4"/>
        <v>-</v>
      </c>
      <c r="AE6" s="21" t="str">
        <f t="shared" si="4"/>
        <v>-</v>
      </c>
      <c r="AF6" s="21" t="str">
        <f t="shared" si="4"/>
        <v>-</v>
      </c>
      <c r="AG6" s="21" t="str">
        <f t="shared" si="4"/>
        <v>-</v>
      </c>
      <c r="AH6" s="21">
        <f t="shared" si="4"/>
        <v>96.86</v>
      </c>
      <c r="AI6" s="20" t="str">
        <f>IF(AI7="","",IF(AI7="-","【-】","【"&amp;SUBSTITUTE(TEXT(AI7,"#,##0.00"),"-","△")&amp;"】"))</f>
        <v>【97.32】</v>
      </c>
      <c r="AJ6" s="21" t="str">
        <f>IF(AJ7="",NA(),AJ7)</f>
        <v>-</v>
      </c>
      <c r="AK6" s="21" t="str">
        <f t="shared" ref="AK6:AS6" si="5">IF(AK7="",NA(),AK7)</f>
        <v>-</v>
      </c>
      <c r="AL6" s="21" t="str">
        <f t="shared" si="5"/>
        <v>-</v>
      </c>
      <c r="AM6" s="21" t="str">
        <f t="shared" si="5"/>
        <v>-</v>
      </c>
      <c r="AN6" s="21">
        <f t="shared" si="5"/>
        <v>716.53</v>
      </c>
      <c r="AO6" s="21" t="str">
        <f t="shared" si="5"/>
        <v>-</v>
      </c>
      <c r="AP6" s="21" t="str">
        <f t="shared" si="5"/>
        <v>-</v>
      </c>
      <c r="AQ6" s="21" t="str">
        <f t="shared" si="5"/>
        <v>-</v>
      </c>
      <c r="AR6" s="21" t="str">
        <f t="shared" si="5"/>
        <v>-</v>
      </c>
      <c r="AS6" s="21">
        <f t="shared" si="5"/>
        <v>355.48</v>
      </c>
      <c r="AT6" s="20" t="str">
        <f>IF(AT7="","",IF(AT7="-","【-】","【"&amp;SUBSTITUTE(TEXT(AT7,"#,##0.00"),"-","△")&amp;"】"))</f>
        <v>【273.50】</v>
      </c>
      <c r="AU6" s="21" t="str">
        <f>IF(AU7="",NA(),AU7)</f>
        <v>-</v>
      </c>
      <c r="AV6" s="21" t="str">
        <f t="shared" ref="AV6:BD6" si="6">IF(AV7="",NA(),AV7)</f>
        <v>-</v>
      </c>
      <c r="AW6" s="21" t="str">
        <f t="shared" si="6"/>
        <v>-</v>
      </c>
      <c r="AX6" s="21" t="str">
        <f t="shared" si="6"/>
        <v>-</v>
      </c>
      <c r="AY6" s="21">
        <f t="shared" si="6"/>
        <v>71.52</v>
      </c>
      <c r="AZ6" s="21" t="str">
        <f t="shared" si="6"/>
        <v>-</v>
      </c>
      <c r="BA6" s="21" t="str">
        <f t="shared" si="6"/>
        <v>-</v>
      </c>
      <c r="BB6" s="21" t="str">
        <f t="shared" si="6"/>
        <v>-</v>
      </c>
      <c r="BC6" s="21" t="str">
        <f t="shared" si="6"/>
        <v>-</v>
      </c>
      <c r="BD6" s="21">
        <f t="shared" si="6"/>
        <v>35.03</v>
      </c>
      <c r="BE6" s="20" t="str">
        <f>IF(BE7="","",IF(BE7="-","【-】","【"&amp;SUBSTITUTE(TEXT(BE7,"#,##0.00"),"-","△")&amp;"】"))</f>
        <v>【43.01】</v>
      </c>
      <c r="BF6" s="21" t="str">
        <f>IF(BF7="",NA(),BF7)</f>
        <v>-</v>
      </c>
      <c r="BG6" s="21" t="str">
        <f t="shared" ref="BG6:BO6" si="7">IF(BG7="",NA(),BG7)</f>
        <v>-</v>
      </c>
      <c r="BH6" s="21" t="str">
        <f t="shared" si="7"/>
        <v>-</v>
      </c>
      <c r="BI6" s="21" t="str">
        <f t="shared" si="7"/>
        <v>-</v>
      </c>
      <c r="BJ6" s="21">
        <f t="shared" si="7"/>
        <v>2294.7199999999998</v>
      </c>
      <c r="BK6" s="21" t="str">
        <f t="shared" si="7"/>
        <v>-</v>
      </c>
      <c r="BL6" s="21" t="str">
        <f t="shared" si="7"/>
        <v>-</v>
      </c>
      <c r="BM6" s="21" t="str">
        <f t="shared" si="7"/>
        <v>-</v>
      </c>
      <c r="BN6" s="21" t="str">
        <f t="shared" si="7"/>
        <v>-</v>
      </c>
      <c r="BO6" s="21">
        <f t="shared" si="7"/>
        <v>543.6</v>
      </c>
      <c r="BP6" s="20" t="str">
        <f>IF(BP7="","",IF(BP7="-","【-】","【"&amp;SUBSTITUTE(TEXT(BP7,"#,##0.00"),"-","△")&amp;"】"))</f>
        <v>【421.62】</v>
      </c>
      <c r="BQ6" s="21" t="str">
        <f>IF(BQ7="",NA(),BQ7)</f>
        <v>-</v>
      </c>
      <c r="BR6" s="21" t="str">
        <f t="shared" ref="BR6:BZ6" si="8">IF(BR7="",NA(),BR7)</f>
        <v>-</v>
      </c>
      <c r="BS6" s="21" t="str">
        <f t="shared" si="8"/>
        <v>-</v>
      </c>
      <c r="BT6" s="21" t="str">
        <f t="shared" si="8"/>
        <v>-</v>
      </c>
      <c r="BU6" s="21">
        <f t="shared" si="8"/>
        <v>52.14</v>
      </c>
      <c r="BV6" s="21" t="str">
        <f t="shared" si="8"/>
        <v>-</v>
      </c>
      <c r="BW6" s="21" t="str">
        <f t="shared" si="8"/>
        <v>-</v>
      </c>
      <c r="BX6" s="21" t="str">
        <f t="shared" si="8"/>
        <v>-</v>
      </c>
      <c r="BY6" s="21" t="str">
        <f t="shared" si="8"/>
        <v>-</v>
      </c>
      <c r="BZ6" s="21">
        <f t="shared" si="8"/>
        <v>30.03</v>
      </c>
      <c r="CA6" s="20" t="str">
        <f>IF(CA7="","",IF(CA7="-","【-】","【"&amp;SUBSTITUTE(TEXT(CA7,"#,##0.00"),"-","△")&amp;"】"))</f>
        <v>【31.85】</v>
      </c>
      <c r="CB6" s="21" t="str">
        <f>IF(CB7="",NA(),CB7)</f>
        <v>-</v>
      </c>
      <c r="CC6" s="21" t="str">
        <f t="shared" ref="CC6:CK6" si="9">IF(CC7="",NA(),CC7)</f>
        <v>-</v>
      </c>
      <c r="CD6" s="21" t="str">
        <f t="shared" si="9"/>
        <v>-</v>
      </c>
      <c r="CE6" s="21" t="str">
        <f t="shared" si="9"/>
        <v>-</v>
      </c>
      <c r="CF6" s="21">
        <f t="shared" si="9"/>
        <v>256.13</v>
      </c>
      <c r="CG6" s="21" t="str">
        <f t="shared" si="9"/>
        <v>-</v>
      </c>
      <c r="CH6" s="21" t="str">
        <f t="shared" si="9"/>
        <v>-</v>
      </c>
      <c r="CI6" s="21" t="str">
        <f t="shared" si="9"/>
        <v>-</v>
      </c>
      <c r="CJ6" s="21" t="str">
        <f t="shared" si="9"/>
        <v>-</v>
      </c>
      <c r="CK6" s="21">
        <f t="shared" si="9"/>
        <v>609.94000000000005</v>
      </c>
      <c r="CL6" s="20" t="str">
        <f>IF(CL7="","",IF(CL7="-","【-】","【"&amp;SUBSTITUTE(TEXT(CL7,"#,##0.00"),"-","△")&amp;"】"))</f>
        <v>【574.95】</v>
      </c>
      <c r="CM6" s="21" t="str">
        <f>IF(CM7="",NA(),CM7)</f>
        <v>-</v>
      </c>
      <c r="CN6" s="21" t="str">
        <f t="shared" ref="CN6:CV6" si="10">IF(CN7="",NA(),CN7)</f>
        <v>-</v>
      </c>
      <c r="CO6" s="21" t="str">
        <f t="shared" si="10"/>
        <v>-</v>
      </c>
      <c r="CP6" s="21" t="str">
        <f t="shared" si="10"/>
        <v>-</v>
      </c>
      <c r="CQ6" s="21">
        <f t="shared" si="10"/>
        <v>55.56</v>
      </c>
      <c r="CR6" s="21" t="str">
        <f t="shared" si="10"/>
        <v>-</v>
      </c>
      <c r="CS6" s="21" t="str">
        <f t="shared" si="10"/>
        <v>-</v>
      </c>
      <c r="CT6" s="21" t="str">
        <f t="shared" si="10"/>
        <v>-</v>
      </c>
      <c r="CU6" s="21" t="str">
        <f t="shared" si="10"/>
        <v>-</v>
      </c>
      <c r="CV6" s="21">
        <f t="shared" si="10"/>
        <v>35.700000000000003</v>
      </c>
      <c r="CW6" s="20" t="str">
        <f>IF(CW7="","",IF(CW7="-","【-】","【"&amp;SUBSTITUTE(TEXT(CW7,"#,##0.00"),"-","△")&amp;"】"))</f>
        <v>【34.76】</v>
      </c>
      <c r="CX6" s="21" t="str">
        <f>IF(CX7="",NA(),CX7)</f>
        <v>-</v>
      </c>
      <c r="CY6" s="21" t="str">
        <f t="shared" ref="CY6:DG6" si="11">IF(CY7="",NA(),CY7)</f>
        <v>-</v>
      </c>
      <c r="CZ6" s="21" t="str">
        <f t="shared" si="11"/>
        <v>-</v>
      </c>
      <c r="DA6" s="21" t="str">
        <f t="shared" si="11"/>
        <v>-</v>
      </c>
      <c r="DB6" s="21">
        <f t="shared" si="11"/>
        <v>88</v>
      </c>
      <c r="DC6" s="21" t="str">
        <f t="shared" si="11"/>
        <v>-</v>
      </c>
      <c r="DD6" s="21" t="str">
        <f t="shared" si="11"/>
        <v>-</v>
      </c>
      <c r="DE6" s="21" t="str">
        <f t="shared" si="11"/>
        <v>-</v>
      </c>
      <c r="DF6" s="21" t="str">
        <f t="shared" si="11"/>
        <v>-</v>
      </c>
      <c r="DG6" s="21">
        <f t="shared" si="11"/>
        <v>93.29</v>
      </c>
      <c r="DH6" s="20" t="str">
        <f>IF(DH7="","",IF(DH7="-","【-】","【"&amp;SUBSTITUTE(TEXT(DH7,"#,##0.00"),"-","△")&amp;"】"))</f>
        <v>【92.21】</v>
      </c>
      <c r="DI6" s="21" t="str">
        <f>IF(DI7="",NA(),DI7)</f>
        <v>-</v>
      </c>
      <c r="DJ6" s="21" t="str">
        <f t="shared" ref="DJ6:DR6" si="12">IF(DJ7="",NA(),DJ7)</f>
        <v>-</v>
      </c>
      <c r="DK6" s="21" t="str">
        <f t="shared" si="12"/>
        <v>-</v>
      </c>
      <c r="DL6" s="21" t="str">
        <f t="shared" si="12"/>
        <v>-</v>
      </c>
      <c r="DM6" s="21">
        <f t="shared" si="12"/>
        <v>4.5999999999999996</v>
      </c>
      <c r="DN6" s="21" t="str">
        <f t="shared" si="12"/>
        <v>-</v>
      </c>
      <c r="DO6" s="21" t="str">
        <f t="shared" si="12"/>
        <v>-</v>
      </c>
      <c r="DP6" s="21" t="str">
        <f t="shared" si="12"/>
        <v>-</v>
      </c>
      <c r="DQ6" s="21" t="str">
        <f t="shared" si="12"/>
        <v>-</v>
      </c>
      <c r="DR6" s="21">
        <f t="shared" si="12"/>
        <v>33.5</v>
      </c>
      <c r="DS6" s="20" t="str">
        <f>IF(DS7="","",IF(DS7="-","【-】","【"&amp;SUBSTITUTE(TEXT(DS7,"#,##0.00"),"-","△")&amp;"】"))</f>
        <v>【29.90】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74233</v>
      </c>
      <c r="D7" s="23">
        <v>46</v>
      </c>
      <c r="E7" s="23">
        <v>17</v>
      </c>
      <c r="F7" s="23">
        <v>7</v>
      </c>
      <c r="G7" s="23">
        <v>0</v>
      </c>
      <c r="H7" s="23" t="s">
        <v>96</v>
      </c>
      <c r="I7" s="23" t="s">
        <v>97</v>
      </c>
      <c r="J7" s="23" t="s">
        <v>98</v>
      </c>
      <c r="K7" s="23" t="s">
        <v>99</v>
      </c>
      <c r="L7" s="23" t="s">
        <v>100</v>
      </c>
      <c r="M7" s="23" t="s">
        <v>101</v>
      </c>
      <c r="N7" s="24" t="s">
        <v>102</v>
      </c>
      <c r="O7" s="24">
        <v>77.58</v>
      </c>
      <c r="P7" s="24">
        <v>1.78</v>
      </c>
      <c r="Q7" s="24">
        <v>100</v>
      </c>
      <c r="R7" s="24">
        <v>3850</v>
      </c>
      <c r="S7" s="24">
        <v>2841</v>
      </c>
      <c r="T7" s="24">
        <v>175.82</v>
      </c>
      <c r="U7" s="24">
        <v>16.16</v>
      </c>
      <c r="V7" s="24">
        <v>50</v>
      </c>
      <c r="W7" s="24">
        <v>7.0000000000000007E-2</v>
      </c>
      <c r="X7" s="24">
        <v>714.29</v>
      </c>
      <c r="Y7" s="24" t="s">
        <v>102</v>
      </c>
      <c r="Z7" s="24" t="s">
        <v>102</v>
      </c>
      <c r="AA7" s="24" t="s">
        <v>102</v>
      </c>
      <c r="AB7" s="24" t="s">
        <v>102</v>
      </c>
      <c r="AC7" s="24">
        <v>105.55</v>
      </c>
      <c r="AD7" s="24" t="s">
        <v>102</v>
      </c>
      <c r="AE7" s="24" t="s">
        <v>102</v>
      </c>
      <c r="AF7" s="24" t="s">
        <v>102</v>
      </c>
      <c r="AG7" s="24" t="s">
        <v>102</v>
      </c>
      <c r="AH7" s="24">
        <v>96.86</v>
      </c>
      <c r="AI7" s="24">
        <v>97.32</v>
      </c>
      <c r="AJ7" s="24" t="s">
        <v>102</v>
      </c>
      <c r="AK7" s="24" t="s">
        <v>102</v>
      </c>
      <c r="AL7" s="24" t="s">
        <v>102</v>
      </c>
      <c r="AM7" s="24" t="s">
        <v>102</v>
      </c>
      <c r="AN7" s="24">
        <v>716.53</v>
      </c>
      <c r="AO7" s="24" t="s">
        <v>102</v>
      </c>
      <c r="AP7" s="24" t="s">
        <v>102</v>
      </c>
      <c r="AQ7" s="24" t="s">
        <v>102</v>
      </c>
      <c r="AR7" s="24" t="s">
        <v>102</v>
      </c>
      <c r="AS7" s="24">
        <v>355.48</v>
      </c>
      <c r="AT7" s="24">
        <v>273.5</v>
      </c>
      <c r="AU7" s="24" t="s">
        <v>102</v>
      </c>
      <c r="AV7" s="24" t="s">
        <v>102</v>
      </c>
      <c r="AW7" s="24" t="s">
        <v>102</v>
      </c>
      <c r="AX7" s="24" t="s">
        <v>102</v>
      </c>
      <c r="AY7" s="24">
        <v>71.52</v>
      </c>
      <c r="AZ7" s="24" t="s">
        <v>102</v>
      </c>
      <c r="BA7" s="24" t="s">
        <v>102</v>
      </c>
      <c r="BB7" s="24" t="s">
        <v>102</v>
      </c>
      <c r="BC7" s="24" t="s">
        <v>102</v>
      </c>
      <c r="BD7" s="24">
        <v>35.03</v>
      </c>
      <c r="BE7" s="24">
        <v>43.01</v>
      </c>
      <c r="BF7" s="24" t="s">
        <v>102</v>
      </c>
      <c r="BG7" s="24" t="s">
        <v>102</v>
      </c>
      <c r="BH7" s="24" t="s">
        <v>102</v>
      </c>
      <c r="BI7" s="24" t="s">
        <v>102</v>
      </c>
      <c r="BJ7" s="24">
        <v>2294.7199999999998</v>
      </c>
      <c r="BK7" s="24" t="s">
        <v>102</v>
      </c>
      <c r="BL7" s="24" t="s">
        <v>102</v>
      </c>
      <c r="BM7" s="24" t="s">
        <v>102</v>
      </c>
      <c r="BN7" s="24" t="s">
        <v>102</v>
      </c>
      <c r="BO7" s="24">
        <v>543.6</v>
      </c>
      <c r="BP7" s="24">
        <v>421.62</v>
      </c>
      <c r="BQ7" s="24" t="s">
        <v>102</v>
      </c>
      <c r="BR7" s="24" t="s">
        <v>102</v>
      </c>
      <c r="BS7" s="24" t="s">
        <v>102</v>
      </c>
      <c r="BT7" s="24" t="s">
        <v>102</v>
      </c>
      <c r="BU7" s="24">
        <v>52.14</v>
      </c>
      <c r="BV7" s="24" t="s">
        <v>102</v>
      </c>
      <c r="BW7" s="24" t="s">
        <v>102</v>
      </c>
      <c r="BX7" s="24" t="s">
        <v>102</v>
      </c>
      <c r="BY7" s="24" t="s">
        <v>102</v>
      </c>
      <c r="BZ7" s="24">
        <v>30.03</v>
      </c>
      <c r="CA7" s="24">
        <v>31.85</v>
      </c>
      <c r="CB7" s="24" t="s">
        <v>102</v>
      </c>
      <c r="CC7" s="24" t="s">
        <v>102</v>
      </c>
      <c r="CD7" s="24" t="s">
        <v>102</v>
      </c>
      <c r="CE7" s="24" t="s">
        <v>102</v>
      </c>
      <c r="CF7" s="24">
        <v>256.13</v>
      </c>
      <c r="CG7" s="24" t="s">
        <v>102</v>
      </c>
      <c r="CH7" s="24" t="s">
        <v>102</v>
      </c>
      <c r="CI7" s="24" t="s">
        <v>102</v>
      </c>
      <c r="CJ7" s="24" t="s">
        <v>102</v>
      </c>
      <c r="CK7" s="24">
        <v>609.94000000000005</v>
      </c>
      <c r="CL7" s="24">
        <v>574.95000000000005</v>
      </c>
      <c r="CM7" s="24" t="s">
        <v>102</v>
      </c>
      <c r="CN7" s="24" t="s">
        <v>102</v>
      </c>
      <c r="CO7" s="24" t="s">
        <v>102</v>
      </c>
      <c r="CP7" s="24" t="s">
        <v>102</v>
      </c>
      <c r="CQ7" s="24">
        <v>55.56</v>
      </c>
      <c r="CR7" s="24" t="s">
        <v>102</v>
      </c>
      <c r="CS7" s="24" t="s">
        <v>102</v>
      </c>
      <c r="CT7" s="24" t="s">
        <v>102</v>
      </c>
      <c r="CU7" s="24" t="s">
        <v>102</v>
      </c>
      <c r="CV7" s="24">
        <v>35.700000000000003</v>
      </c>
      <c r="CW7" s="24">
        <v>34.76</v>
      </c>
      <c r="CX7" s="24" t="s">
        <v>102</v>
      </c>
      <c r="CY7" s="24" t="s">
        <v>102</v>
      </c>
      <c r="CZ7" s="24" t="s">
        <v>102</v>
      </c>
      <c r="DA7" s="24" t="s">
        <v>102</v>
      </c>
      <c r="DB7" s="24">
        <v>88</v>
      </c>
      <c r="DC7" s="24" t="s">
        <v>102</v>
      </c>
      <c r="DD7" s="24" t="s">
        <v>102</v>
      </c>
      <c r="DE7" s="24" t="s">
        <v>102</v>
      </c>
      <c r="DF7" s="24" t="s">
        <v>102</v>
      </c>
      <c r="DG7" s="24">
        <v>93.29</v>
      </c>
      <c r="DH7" s="24">
        <v>92.21</v>
      </c>
      <c r="DI7" s="24" t="s">
        <v>102</v>
      </c>
      <c r="DJ7" s="24" t="s">
        <v>102</v>
      </c>
      <c r="DK7" s="24" t="s">
        <v>102</v>
      </c>
      <c r="DL7" s="24" t="s">
        <v>102</v>
      </c>
      <c r="DM7" s="24">
        <v>4.5999999999999996</v>
      </c>
      <c r="DN7" s="24" t="s">
        <v>102</v>
      </c>
      <c r="DO7" s="24" t="s">
        <v>102</v>
      </c>
      <c r="DP7" s="24" t="s">
        <v>102</v>
      </c>
      <c r="DQ7" s="24" t="s">
        <v>102</v>
      </c>
      <c r="DR7" s="24">
        <v>33.5</v>
      </c>
      <c r="DS7" s="24">
        <v>29.9</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善登</cp:lastModifiedBy>
  <dcterms:created xsi:type="dcterms:W3CDTF">2025-12-23T06:27:11Z</dcterms:created>
  <dcterms:modified xsi:type="dcterms:W3CDTF">2026-02-05T08:22:30Z</dcterms:modified>
  <cp:category/>
</cp:coreProperties>
</file>