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M:\上下水道班\①業務\☆調査報告関係\県市町村財政G\R7年度\水道【経営比較分析表】2024_074217_46_010\"/>
    </mc:Choice>
  </mc:AlternateContent>
  <xr:revisionPtr revIDLastSave="0" documentId="13_ncr:1_{B90A03F9-05C1-4E41-BEE9-2655A837B0DF}" xr6:coauthVersionLast="47" xr6:coauthVersionMax="47" xr10:uidLastSave="{00000000-0000-0000-0000-000000000000}"/>
  <workbookProtection workbookAlgorithmName="SHA-512" workbookHashValue="ymhIi3FjBmMuP1I16X3hVCQh/KII7Q8G1r13A5JD+3OGY63QRYZk5ejxz023QEvO7nXICiM6Gjm2K4Q1k99Gcg==" workbookSaltValue="TbirHkPXyz0VzZUWS7Gafw==" workbookSpinCount="100000" lockStructure="1"/>
  <bookViews>
    <workbookView xWindow="-120" yWindow="-120" windowWidth="19440" windowHeight="115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O6" i="5"/>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BB10" i="4"/>
  <c r="AT10" i="4"/>
  <c r="AL10" i="4"/>
  <c r="W10" i="4"/>
  <c r="P10" i="4"/>
  <c r="I10" i="4"/>
  <c r="BB8" i="4"/>
  <c r="AT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<sst xmlns="http://schemas.openxmlformats.org/spreadsheetml/2006/main" count="228" uniqueCount="112">
  <si>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</si>
  <si>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</si>
  <si>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</si>
  <si>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</si>
  <si>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</si>
  <si>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</si>
  <si>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</si>
  <si>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</si>
  <si>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</si>
  <si>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</si>
  <si>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</si>
  <si>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</si>
  <si>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</si>
  <si>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</si>
  <si>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</si>
  <si>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</si>
  <si>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</si>
  <si>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</si>
  <si>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</si>
  <si>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</si>
  <si>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</si>
  <si>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</si>
  <si>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</si>
  <si>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</si>
  <si>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</si>
  <si>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</si>
  <si>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</si>
  <si>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</si>
  <si>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</si>
  <si>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</si>
  <si>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</si>
  <si>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</si>
  <si>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</si>
  <si>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</si>
  <si>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</si>
  <si>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</si>
  <si>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</si>
  <si>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</si>
  <si>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</si>
  <si>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</si>
  <si>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</si>
  <si>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</si>
  <si>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</si>
  <si>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</si>
  <si>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</si>
  <si>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</si>
  <si>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</si>
  <si>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</si>
  <si>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</si>
  <si>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</si>
  <si>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</si>
  <si>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</si>
  <si>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</si>
  <si>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</si>
  <si>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</si>
  <si>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</si>
  <si>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</si>
  <si>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</si>
  <si>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</si>
  <si>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</si>
  <si>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</si>
  <si>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</si>
  <si>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</si>
  <si>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</si>
  <si>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</si>
  <si>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</si>
  <si>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</si>
  <si>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</si>
  <si>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</si>
  <si>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</si>
  <si>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</si>
  <si>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</si>
  <si>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</si>
  <si>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</si>
  <si>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</si>
  <si>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</si>
  <si>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</si>
  <si>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</si>
  <si>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</si>
  <si>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</si>
  <si>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</si>
  <si>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</si>
  <si>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</si>
  <si>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</si>
  <si>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</si>
  <si>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</si>
  <si>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</si>
  <si>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</si>
  <si>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</si>
  <si>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</si>
  <si>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</si>
  <si>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</si>
  <si>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</si>
  <si>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会津坂下町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</si>
  <si>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</si>
  <si>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</si>
  <si>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</si>
  <si>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</si>
  <si>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</si>
  <si>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</si>
  <si>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</si>
  <si>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</si>
  <si>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</si>
  <si>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</si>
  <si>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</si>
  <si>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</si>
  <si>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</si>
  <si>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</si>
  <si>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</si>
  <si>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①経常収支比率（減）
100％以上となっているが、昨年度に比べ5%の減となっている。主な原因は基本料金減免により給水収益の減（経常収益）のため。
②累積欠損金比率（-）
欠損金が発生していないため、0％である。
③流動比率（増）
100%を上回っており、昨年度より増加している。
④企業債残高対給水収益比率（増）
主な原因は、基本料金減免により、給水収益の減のため。
⑤料金回収率（減）
大幅減となった主な原因は、基本料金減免により、給水収益減となったため。
⑥給水原価（増）
費用の増に加え、費用より年間総有収水量の減少比率が大きいため。
⑦施設利用率（減）
人口減少により、年間総配水量の減のため。
⑧有収率（減）
年間総配水量より年間総有収水量の減少比率が大きいため。</t>
    <phoneticPr fontId="4"/>
  </si>
  <si>
    <t>①有形固定資産減価償却率（増）
経年による有形固定資産減価償却累計額の増のため。
②管路経年化率（増減なし）
前年度と比率変化なし。
③管路更新率（増減なし）
前年度と比率変化なし。</t>
    <rPh sb="1" eb="3">
      <t>ユウケイ</t>
    </rPh>
    <rPh sb="3" eb="5">
      <t>コテイ</t>
    </rPh>
    <rPh sb="5" eb="7">
      <t>シサン</t>
    </rPh>
    <rPh sb="7" eb="9">
      <t>ゲンカ</t>
    </rPh>
    <rPh sb="9" eb="11">
      <t>ショウキャク</t>
    </rPh>
    <rPh sb="11" eb="12">
      <t>リツ</t>
    </rPh>
    <rPh sb="13" eb="14">
      <t>ゾウ</t>
    </rPh>
    <rPh sb="16" eb="18">
      <t>ケイネン</t>
    </rPh>
    <rPh sb="21" eb="23">
      <t>ユウケイ</t>
    </rPh>
    <rPh sb="23" eb="25">
      <t>コテイ</t>
    </rPh>
    <rPh sb="25" eb="27">
      <t>シサン</t>
    </rPh>
    <rPh sb="27" eb="29">
      <t>ゲンカ</t>
    </rPh>
    <rPh sb="29" eb="31">
      <t>ショウキャク</t>
    </rPh>
    <rPh sb="31" eb="33">
      <t>ルイケイ</t>
    </rPh>
    <rPh sb="33" eb="34">
      <t>ガク</t>
    </rPh>
    <rPh sb="35" eb="36">
      <t>ゾウ</t>
    </rPh>
    <rPh sb="42" eb="44">
      <t>カンロ</t>
    </rPh>
    <rPh sb="44" eb="47">
      <t>ケイネンカ</t>
    </rPh>
    <rPh sb="47" eb="48">
      <t>リツ</t>
    </rPh>
    <rPh sb="49" eb="51">
      <t>ゾウゲン</t>
    </rPh>
    <rPh sb="55" eb="58">
      <t>ゼンネンド</t>
    </rPh>
    <rPh sb="59" eb="61">
      <t>ヒリツ</t>
    </rPh>
    <rPh sb="61" eb="63">
      <t>ヘンカ</t>
    </rPh>
    <rPh sb="68" eb="70">
      <t>カンロ</t>
    </rPh>
    <rPh sb="70" eb="72">
      <t>コウシン</t>
    </rPh>
    <rPh sb="72" eb="73">
      <t>リツ</t>
    </rPh>
    <rPh sb="74" eb="76">
      <t>ゾウゲン</t>
    </rPh>
    <rPh sb="80" eb="83">
      <t>ゼンネンド</t>
    </rPh>
    <rPh sb="84" eb="86">
      <t>ヒリツ</t>
    </rPh>
    <rPh sb="86" eb="88">
      <t>ヘンカ</t>
    </rPh>
    <phoneticPr fontId="4"/>
  </si>
  <si>
    <t>　R6年度に行った、物価高騰対応重点支援地方創生臨時交付金における基本料金減免により給水収益が減少し様々な比率の減少が見られた。今後物価高騰での材料費等の値上げや燃料費の値上げ、老朽化した管路の更新など、費用の増加が見込まれる。経営状況を随時把握・分析していく必要がある。
　老朽化に関して、R5年度から着手した管路DB事業による老朽管の更新が完了するものの布設して40年を経過する配水管が今後増加してくることから、更新費用の増加が見込まれる。</t>
    <rPh sb="3" eb="5">
      <t>ネンド</t>
    </rPh>
    <rPh sb="6" eb="7">
      <t>オコナ</t>
    </rPh>
    <rPh sb="33" eb="35">
      <t>キホン</t>
    </rPh>
    <rPh sb="35" eb="37">
      <t>リョウキン</t>
    </rPh>
    <rPh sb="37" eb="39">
      <t>ゲンメン</t>
    </rPh>
    <rPh sb="42" eb="44">
      <t>キュウスイ</t>
    </rPh>
    <rPh sb="44" eb="46">
      <t>シュウエキ</t>
    </rPh>
    <rPh sb="47" eb="49">
      <t>ゲンショウ</t>
    </rPh>
    <rPh sb="50" eb="52">
      <t>サマザマ</t>
    </rPh>
    <rPh sb="53" eb="55">
      <t>ヒリツ</t>
    </rPh>
    <rPh sb="56" eb="58">
      <t>ゲンショウ</t>
    </rPh>
    <rPh sb="59" eb="60">
      <t>ミ</t>
    </rPh>
    <rPh sb="64" eb="66">
      <t>コンゴ</t>
    </rPh>
    <rPh sb="66" eb="68">
      <t>ブッカ</t>
    </rPh>
    <rPh sb="68" eb="70">
      <t>コウトウ</t>
    </rPh>
    <rPh sb="72" eb="75">
      <t>ザイリョウヒ</t>
    </rPh>
    <rPh sb="75" eb="76">
      <t>ナド</t>
    </rPh>
    <rPh sb="77" eb="79">
      <t>ネア</t>
    </rPh>
    <rPh sb="81" eb="84">
      <t>ネンリョウヒ</t>
    </rPh>
    <rPh sb="85" eb="87">
      <t>ネア</t>
    </rPh>
    <rPh sb="89" eb="92">
      <t>ロウキュウカ</t>
    </rPh>
    <rPh sb="94" eb="96">
      <t>カンロ</t>
    </rPh>
    <rPh sb="97" eb="99">
      <t>コウシン</t>
    </rPh>
    <rPh sb="102" eb="104">
      <t>ヒヨウ</t>
    </rPh>
    <rPh sb="105" eb="107">
      <t>ゾウカ</t>
    </rPh>
    <rPh sb="108" eb="110">
      <t>ミコ</t>
    </rPh>
    <rPh sb="114" eb="116">
      <t>ケイエイ</t>
    </rPh>
    <rPh sb="116" eb="118">
      <t>ジョウキョウ</t>
    </rPh>
    <rPh sb="119" eb="121">
      <t>ズイジ</t>
    </rPh>
    <rPh sb="121" eb="123">
      <t>ハアク</t>
    </rPh>
    <rPh sb="124" eb="126">
      <t>ブンセキ</t>
    </rPh>
    <rPh sb="130" eb="132">
      <t>ヒツヨウ</t>
    </rPh>
    <rPh sb="138" eb="141">
      <t>ロウキュウカ</t>
    </rPh>
    <rPh sb="142" eb="143">
      <t>カン</t>
    </rPh>
    <rPh sb="148" eb="150">
      <t>ネンド</t>
    </rPh>
    <rPh sb="152" eb="154">
      <t>チャクシュ</t>
    </rPh>
    <rPh sb="156" eb="158">
      <t>カンロ</t>
    </rPh>
    <rPh sb="160" eb="162">
      <t>ジギョウ</t>
    </rPh>
    <rPh sb="165" eb="167">
      <t>ロウキュウ</t>
    </rPh>
    <rPh sb="167" eb="168">
      <t>カン</t>
    </rPh>
    <rPh sb="169" eb="171">
      <t>コウシン</t>
    </rPh>
    <rPh sb="172" eb="174">
      <t>カンリョウ</t>
    </rPh>
    <rPh sb="179" eb="181">
      <t>フセツ</t>
    </rPh>
    <rPh sb="185" eb="186">
      <t>ネン</t>
    </rPh>
    <rPh sb="187" eb="189">
      <t>ケイカ</t>
    </rPh>
    <rPh sb="191" eb="194">
      <t>ハイスイカン</t>
    </rPh>
    <rPh sb="195" eb="197">
      <t>コンゴ</t>
    </rPh>
    <rPh sb="197" eb="199">
      <t>ゾウカ</t>
    </rPh>
    <rPh sb="208" eb="210">
      <t>コウシン</t>
    </rPh>
    <rPh sb="210" eb="212">
      <t>ヒヨウ</t>
    </rPh>
    <rPh sb="213" eb="215">
      <t>ゾウカ</t>
    </rPh>
    <rPh sb="216" eb="218">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</si>
</sst>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0.11</c:v>
                </c:pt>
                <c:pt idx="1">
                  <c:v>0.11</c:v>
                </c:pt>
                <c:pt idx="2">
                  <c:v>0.11</c:v>
                </c:pt>
                <c:pt idx="3" formatCode="#,##0.00;&quot;△&quot;#,##0.00">
                  <c:v>0</c:v>
                </c:pt>
                <c:pt idx="4" formatCode="#,##0.00;&quot;△&quot;#,##0.00">
                  <c:v>0</c:v>
                </c:pt>
              </c:numCache>
            </c:numRef>
          </c:val>
          <c:extLst>
            <c:ext xmlns:c16="http://schemas.microsoft.com/office/drawing/2014/chart" uri="{C3380CC4-5D6E-409C-BE32-E72D297353CC}">
              <c16:uniqueId val="{00000000-4993-43AC-8226-AAB8BF9F8DE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4993-43AC-8226-AAB8BF9F8DE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52.06</c:v>
                </c:pt>
                <c:pt idx="1">
                  <c:v>50.81</c:v>
                </c:pt>
                <c:pt idx="2">
                  <c:v>48.45</c:v>
                </c:pt>
                <c:pt idx="3">
                  <c:v>48.26</c:v>
                </c:pt>
                <c:pt idx="4">
                  <c:v>47.8</c:v>
                </c:pt>
              </c:numCache>
            </c:numRef>
          </c:val>
          <c:extLst>
            <c:ext xmlns:c16="http://schemas.microsoft.com/office/drawing/2014/chart" uri="{C3380CC4-5D6E-409C-BE32-E72D297353CC}">
              <c16:uniqueId val="{00000000-55BE-417A-84CE-0799139DFA1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55BE-417A-84CE-0799139DFA1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76.239999999999995</c:v>
                </c:pt>
                <c:pt idx="1">
                  <c:v>76.62</c:v>
                </c:pt>
                <c:pt idx="2">
                  <c:v>75.92</c:v>
                </c:pt>
                <c:pt idx="3">
                  <c:v>76.28</c:v>
                </c:pt>
                <c:pt idx="4">
                  <c:v>75.23</c:v>
                </c:pt>
              </c:numCache>
            </c:numRef>
          </c:val>
          <c:extLst>
            <c:ext xmlns:c16="http://schemas.microsoft.com/office/drawing/2014/chart" uri="{C3380CC4-5D6E-409C-BE32-E72D297353CC}">
              <c16:uniqueId val="{00000000-515C-4341-A62A-C885A9D02C3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515C-4341-A62A-C885A9D02C3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111.74</c:v>
                </c:pt>
                <c:pt idx="1">
                  <c:v>109.05</c:v>
                </c:pt>
                <c:pt idx="2">
                  <c:v>105.68</c:v>
                </c:pt>
                <c:pt idx="3">
                  <c:v>106.59</c:v>
                </c:pt>
                <c:pt idx="4">
                  <c:v>101.47</c:v>
                </c:pt>
              </c:numCache>
            </c:numRef>
          </c:val>
          <c:extLst>
            <c:ext xmlns:c16="http://schemas.microsoft.com/office/drawing/2014/chart" uri="{C3380CC4-5D6E-409C-BE32-E72D297353CC}">
              <c16:uniqueId val="{00000000-F7D1-415E-BBFE-ECE988081E9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F7D1-415E-BBFE-ECE988081E9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63.73</c:v>
                </c:pt>
                <c:pt idx="1">
                  <c:v>65.17</c:v>
                </c:pt>
                <c:pt idx="2">
                  <c:v>66.349999999999994</c:v>
                </c:pt>
                <c:pt idx="3">
                  <c:v>67.73</c:v>
                </c:pt>
                <c:pt idx="4">
                  <c:v>69.010000000000005</c:v>
                </c:pt>
              </c:numCache>
            </c:numRef>
          </c:val>
          <c:extLst>
            <c:ext xmlns:c16="http://schemas.microsoft.com/office/drawing/2014/chart" uri="{C3380CC4-5D6E-409C-BE32-E72D297353CC}">
              <c16:uniqueId val="{00000000-355B-4A10-8B04-0840D920C22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355B-4A10-8B04-0840D920C22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5.17</c:v>
                </c:pt>
                <c:pt idx="1">
                  <c:v>5.17</c:v>
                </c:pt>
                <c:pt idx="2">
                  <c:v>5.17</c:v>
                </c:pt>
                <c:pt idx="3">
                  <c:v>5.17</c:v>
                </c:pt>
                <c:pt idx="4">
                  <c:v>5.17</c:v>
                </c:pt>
              </c:numCache>
            </c:numRef>
          </c:val>
          <c:extLst>
            <c:ext xmlns:c16="http://schemas.microsoft.com/office/drawing/2014/chart" uri="{C3380CC4-5D6E-409C-BE32-E72D297353CC}">
              <c16:uniqueId val="{00000000-1E72-4C7A-98CD-A64EBE3C25C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1E72-4C7A-98CD-A64EBE3C25C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A5-4127-97B6-E5B18CB2061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33A5-4127-97B6-E5B18CB2061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736.59</c:v>
                </c:pt>
                <c:pt idx="1">
                  <c:v>829.06</c:v>
                </c:pt>
                <c:pt idx="2">
                  <c:v>910.29</c:v>
                </c:pt>
                <c:pt idx="3">
                  <c:v>929.84</c:v>
                </c:pt>
                <c:pt idx="4">
                  <c:v>1116.46</c:v>
                </c:pt>
              </c:numCache>
            </c:numRef>
          </c:val>
          <c:extLst>
            <c:ext xmlns:c16="http://schemas.microsoft.com/office/drawing/2014/chart" uri="{C3380CC4-5D6E-409C-BE32-E72D297353CC}">
              <c16:uniqueId val="{00000000-0C20-4952-AF68-3E0EAF34036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0C20-4952-AF68-3E0EAF34036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113.31</c:v>
                </c:pt>
                <c:pt idx="1">
                  <c:v>97.16</c:v>
                </c:pt>
                <c:pt idx="2">
                  <c:v>96.57</c:v>
                </c:pt>
                <c:pt idx="3">
                  <c:v>92.52</c:v>
                </c:pt>
                <c:pt idx="4">
                  <c:v>103.4</c:v>
                </c:pt>
              </c:numCache>
            </c:numRef>
          </c:val>
          <c:extLst>
            <c:ext xmlns:c16="http://schemas.microsoft.com/office/drawing/2014/chart" uri="{C3380CC4-5D6E-409C-BE32-E72D297353CC}">
              <c16:uniqueId val="{00000000-B316-4CBB-83EF-66F36DC30C4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B316-4CBB-83EF-66F36DC30C4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97.25</c:v>
                </c:pt>
                <c:pt idx="1">
                  <c:v>106.03</c:v>
                </c:pt>
                <c:pt idx="2">
                  <c:v>100.96</c:v>
                </c:pt>
                <c:pt idx="3">
                  <c:v>105.49</c:v>
                </c:pt>
                <c:pt idx="4">
                  <c:v>88.78</c:v>
                </c:pt>
              </c:numCache>
            </c:numRef>
          </c:val>
          <c:extLst>
            <c:ext xmlns:c16="http://schemas.microsoft.com/office/drawing/2014/chart" uri="{C3380CC4-5D6E-409C-BE32-E72D297353CC}">
              <c16:uniqueId val="{00000000-1F3F-40A3-8FD6-F5BD5ECD1B7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1F3F-40A3-8FD6-F5BD5ECD1B7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273.77999999999997</c:v>
                </c:pt>
                <c:pt idx="1">
                  <c:v>277.47000000000003</c:v>
                </c:pt>
                <c:pt idx="2">
                  <c:v>289.08</c:v>
                </c:pt>
                <c:pt idx="3">
                  <c:v>278.02999999999997</c:v>
                </c:pt>
                <c:pt idx="4">
                  <c:v>299.44</c:v>
                </c:pt>
              </c:numCache>
            </c:numRef>
          </c:val>
          <c:extLst>
            <c:ext xmlns:c16="http://schemas.microsoft.com/office/drawing/2014/chart" uri="{C3380CC4-5D6E-409C-BE32-E72D297353CC}">
              <c16:uniqueId val="{00000000-6AB0-4829-9AD0-7DECBF1C2EE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6AB0-4829-9AD0-7DECBF1C2EE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C1"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会津坂下町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14217</v>
      </c>
      <c r="AM8" s="44"/>
      <c r="AN8" s="44"/>
      <c r="AO8" s="44"/>
      <c r="AP8" s="44"/>
      <c r="AQ8" s="44"/>
      <c r="AR8" s="44"/>
      <c r="AS8" s="44"/>
      <c r="AT8" s="45">
        <f>データ!$S$6</f>
        <v>91.59</v>
      </c>
      <c r="AU8" s="46"/>
      <c r="AV8" s="46"/>
      <c r="AW8" s="46"/>
      <c r="AX8" s="46"/>
      <c r="AY8" s="46"/>
      <c r="AZ8" s="46"/>
      <c r="BA8" s="46"/>
      <c r="BB8" s="47">
        <f>データ!$T$6</f>
        <v>155.22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88.63</v>
      </c>
      <c r="J10" s="46"/>
      <c r="K10" s="46"/>
      <c r="L10" s="46"/>
      <c r="M10" s="46"/>
      <c r="N10" s="46"/>
      <c r="O10" s="80"/>
      <c r="P10" s="47">
        <f>データ!$P$6</f>
        <v>94.9</v>
      </c>
      <c r="Q10" s="47"/>
      <c r="R10" s="47"/>
      <c r="S10" s="47"/>
      <c r="T10" s="47"/>
      <c r="U10" s="47"/>
      <c r="V10" s="47"/>
      <c r="W10" s="44">
        <f>データ!$Q$6</f>
        <v>4574</v>
      </c>
      <c r="X10" s="44"/>
      <c r="Y10" s="44"/>
      <c r="Z10" s="44"/>
      <c r="AA10" s="44"/>
      <c r="AB10" s="44"/>
      <c r="AC10" s="44"/>
      <c r="AD10" s="2"/>
      <c r="AE10" s="2"/>
      <c r="AF10" s="2"/>
      <c r="AG10" s="2"/>
      <c r="AH10" s="2"/>
      <c r="AI10" s="2"/>
      <c r="AJ10" s="2"/>
      <c r="AK10" s="2"/>
      <c r="AL10" s="44">
        <f>データ!$U$6</f>
        <v>13560</v>
      </c>
      <c r="AM10" s="44"/>
      <c r="AN10" s="44"/>
      <c r="AO10" s="44"/>
      <c r="AP10" s="44"/>
      <c r="AQ10" s="44"/>
      <c r="AR10" s="44"/>
      <c r="AS10" s="44"/>
      <c r="AT10" s="45">
        <f>データ!$V$6</f>
        <v>48.89</v>
      </c>
      <c r="AU10" s="46"/>
      <c r="AV10" s="46"/>
      <c r="AW10" s="46"/>
      <c r="AX10" s="46"/>
      <c r="AY10" s="46"/>
      <c r="AZ10" s="46"/>
      <c r="BA10" s="46"/>
      <c r="BB10" s="47">
        <f>データ!$W$6</f>
        <v>277.36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fLX7OXTZus7HD16ATStI6D61cTB6gve4fd359eXtykJihHrfhyIfRZFTknJBbqoG53JNYe1aRNTQDha+pN3C+w==" saltValue="dotCxIPWdxAlXV0gXURyz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74217</v>
      </c>
      <c r="D6" s="20">
        <f t="shared" si="3"/>
        <v>46</v>
      </c>
      <c r="E6" s="20">
        <f t="shared" si="3"/>
        <v>1</v>
      </c>
      <c r="F6" s="20">
        <f t="shared" si="3"/>
        <v>0</v>
      </c>
      <c r="G6" s="20">
        <f t="shared" si="3"/>
        <v>1</v>
      </c>
      <c r="H6" s="20" t="str">
        <f t="shared" si="3"/>
        <v>福島県　会津坂下町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88.63</v>
      </c>
      <c r="P6" s="21">
        <f t="shared" si="3"/>
        <v>94.9</v>
      </c>
      <c r="Q6" s="21">
        <f t="shared" si="3"/>
        <v>4574</v>
      </c>
      <c r="R6" s="21">
        <f t="shared" si="3"/>
        <v>14217</v>
      </c>
      <c r="S6" s="21">
        <f t="shared" si="3"/>
        <v>91.59</v>
      </c>
      <c r="T6" s="21">
        <f t="shared" si="3"/>
        <v>155.22</v>
      </c>
      <c r="U6" s="21">
        <f t="shared" si="3"/>
        <v>13560</v>
      </c>
      <c r="V6" s="21">
        <f t="shared" si="3"/>
        <v>48.89</v>
      </c>
      <c r="W6" s="21">
        <f t="shared" si="3"/>
        <v>277.36</v>
      </c>
      <c r="X6" s="22">
        <f>IF(X7="",NA(),X7)</f>
        <v>111.74</v>
      </c>
      <c r="Y6" s="22">
        <f t="shared" ref="Y6:AG6" si="4">IF(Y7="",NA(),Y7)</f>
        <v>109.05</v>
      </c>
      <c r="Z6" s="22">
        <f t="shared" si="4"/>
        <v>105.68</v>
      </c>
      <c r="AA6" s="22">
        <f t="shared" si="4"/>
        <v>106.59</v>
      </c>
      <c r="AB6" s="22">
        <f t="shared" si="4"/>
        <v>101.47</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736.59</v>
      </c>
      <c r="AU6" s="22">
        <f t="shared" ref="AU6:BC6" si="6">IF(AU7="",NA(),AU7)</f>
        <v>829.06</v>
      </c>
      <c r="AV6" s="22">
        <f t="shared" si="6"/>
        <v>910.29</v>
      </c>
      <c r="AW6" s="22">
        <f t="shared" si="6"/>
        <v>929.84</v>
      </c>
      <c r="AX6" s="22">
        <f t="shared" si="6"/>
        <v>1116.46</v>
      </c>
      <c r="AY6" s="22">
        <f t="shared" si="6"/>
        <v>371.81</v>
      </c>
      <c r="AZ6" s="22">
        <f t="shared" si="6"/>
        <v>384.23</v>
      </c>
      <c r="BA6" s="22">
        <f t="shared" si="6"/>
        <v>364.3</v>
      </c>
      <c r="BB6" s="22">
        <f t="shared" si="6"/>
        <v>378.87</v>
      </c>
      <c r="BC6" s="22">
        <f t="shared" si="6"/>
        <v>362.35</v>
      </c>
      <c r="BD6" s="21" t="str">
        <f>IF(BD7="","",IF(BD7="-","【-】","【"&amp;SUBSTITUTE(TEXT(BD7,"#,##0.00"),"-","△")&amp;"】"))</f>
        <v>【239.69】</v>
      </c>
      <c r="BE6" s="22">
        <f>IF(BE7="",NA(),BE7)</f>
        <v>113.31</v>
      </c>
      <c r="BF6" s="22">
        <f t="shared" ref="BF6:BN6" si="7">IF(BF7="",NA(),BF7)</f>
        <v>97.16</v>
      </c>
      <c r="BG6" s="22">
        <f t="shared" si="7"/>
        <v>96.57</v>
      </c>
      <c r="BH6" s="22">
        <f t="shared" si="7"/>
        <v>92.52</v>
      </c>
      <c r="BI6" s="22">
        <f t="shared" si="7"/>
        <v>103.4</v>
      </c>
      <c r="BJ6" s="22">
        <f t="shared" si="7"/>
        <v>465.85</v>
      </c>
      <c r="BK6" s="22">
        <f t="shared" si="7"/>
        <v>439.43</v>
      </c>
      <c r="BL6" s="22">
        <f t="shared" si="7"/>
        <v>438.41</v>
      </c>
      <c r="BM6" s="22">
        <f t="shared" si="7"/>
        <v>430.23</v>
      </c>
      <c r="BN6" s="22">
        <f t="shared" si="7"/>
        <v>429.24</v>
      </c>
      <c r="BO6" s="21" t="str">
        <f>IF(BO7="","",IF(BO7="-","【-】","【"&amp;SUBSTITUTE(TEXT(BO7,"#,##0.00"),"-","△")&amp;"】"))</f>
        <v>【264.86】</v>
      </c>
      <c r="BP6" s="22">
        <f>IF(BP7="",NA(),BP7)</f>
        <v>97.25</v>
      </c>
      <c r="BQ6" s="22">
        <f t="shared" ref="BQ6:BY6" si="8">IF(BQ7="",NA(),BQ7)</f>
        <v>106.03</v>
      </c>
      <c r="BR6" s="22">
        <f t="shared" si="8"/>
        <v>100.96</v>
      </c>
      <c r="BS6" s="22">
        <f t="shared" si="8"/>
        <v>105.49</v>
      </c>
      <c r="BT6" s="22">
        <f t="shared" si="8"/>
        <v>88.78</v>
      </c>
      <c r="BU6" s="22">
        <f t="shared" si="8"/>
        <v>92.39</v>
      </c>
      <c r="BV6" s="22">
        <f t="shared" si="8"/>
        <v>94.41</v>
      </c>
      <c r="BW6" s="22">
        <f t="shared" si="8"/>
        <v>90.96</v>
      </c>
      <c r="BX6" s="22">
        <f t="shared" si="8"/>
        <v>90.66</v>
      </c>
      <c r="BY6" s="22">
        <f t="shared" si="8"/>
        <v>90.78</v>
      </c>
      <c r="BZ6" s="21" t="str">
        <f>IF(BZ7="","",IF(BZ7="-","【-】","【"&amp;SUBSTITUTE(TEXT(BZ7,"#,##0.00"),"-","△")&amp;"】"))</f>
        <v>【97.59】</v>
      </c>
      <c r="CA6" s="22">
        <f>IF(CA7="",NA(),CA7)</f>
        <v>273.77999999999997</v>
      </c>
      <c r="CB6" s="22">
        <f t="shared" ref="CB6:CJ6" si="9">IF(CB7="",NA(),CB7)</f>
        <v>277.47000000000003</v>
      </c>
      <c r="CC6" s="22">
        <f t="shared" si="9"/>
        <v>289.08</v>
      </c>
      <c r="CD6" s="22">
        <f t="shared" si="9"/>
        <v>278.02999999999997</v>
      </c>
      <c r="CE6" s="22">
        <f t="shared" si="9"/>
        <v>299.44</v>
      </c>
      <c r="CF6" s="22">
        <f t="shared" si="9"/>
        <v>192.98</v>
      </c>
      <c r="CG6" s="22">
        <f t="shared" si="9"/>
        <v>192.13</v>
      </c>
      <c r="CH6" s="22">
        <f t="shared" si="9"/>
        <v>197.04</v>
      </c>
      <c r="CI6" s="22">
        <f t="shared" si="9"/>
        <v>199.33</v>
      </c>
      <c r="CJ6" s="22">
        <f t="shared" si="9"/>
        <v>202.75</v>
      </c>
      <c r="CK6" s="21" t="str">
        <f>IF(CK7="","",IF(CK7="-","【-】","【"&amp;SUBSTITUTE(TEXT(CK7,"#,##0.00"),"-","△")&amp;"】"))</f>
        <v>【181.66】</v>
      </c>
      <c r="CL6" s="22">
        <f>IF(CL7="",NA(),CL7)</f>
        <v>52.06</v>
      </c>
      <c r="CM6" s="22">
        <f t="shared" ref="CM6:CU6" si="10">IF(CM7="",NA(),CM7)</f>
        <v>50.81</v>
      </c>
      <c r="CN6" s="22">
        <f t="shared" si="10"/>
        <v>48.45</v>
      </c>
      <c r="CO6" s="22">
        <f t="shared" si="10"/>
        <v>48.26</v>
      </c>
      <c r="CP6" s="22">
        <f t="shared" si="10"/>
        <v>47.8</v>
      </c>
      <c r="CQ6" s="22">
        <f t="shared" si="10"/>
        <v>54.43</v>
      </c>
      <c r="CR6" s="22">
        <f t="shared" si="10"/>
        <v>53.87</v>
      </c>
      <c r="CS6" s="22">
        <f t="shared" si="10"/>
        <v>54.49</v>
      </c>
      <c r="CT6" s="22">
        <f t="shared" si="10"/>
        <v>54.8</v>
      </c>
      <c r="CU6" s="22">
        <f t="shared" si="10"/>
        <v>55.47</v>
      </c>
      <c r="CV6" s="21" t="str">
        <f>IF(CV7="","",IF(CV7="-","【-】","【"&amp;SUBSTITUTE(TEXT(CV7,"#,##0.00"),"-","△")&amp;"】"))</f>
        <v>【60.21】</v>
      </c>
      <c r="CW6" s="22">
        <f>IF(CW7="",NA(),CW7)</f>
        <v>76.239999999999995</v>
      </c>
      <c r="CX6" s="22">
        <f t="shared" ref="CX6:DF6" si="11">IF(CX7="",NA(),CX7)</f>
        <v>76.62</v>
      </c>
      <c r="CY6" s="22">
        <f t="shared" si="11"/>
        <v>75.92</v>
      </c>
      <c r="CZ6" s="22">
        <f t="shared" si="11"/>
        <v>76.28</v>
      </c>
      <c r="DA6" s="22">
        <f t="shared" si="11"/>
        <v>75.23</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63.73</v>
      </c>
      <c r="DI6" s="22">
        <f t="shared" ref="DI6:DQ6" si="12">IF(DI7="",NA(),DI7)</f>
        <v>65.17</v>
      </c>
      <c r="DJ6" s="22">
        <f t="shared" si="12"/>
        <v>66.349999999999994</v>
      </c>
      <c r="DK6" s="22">
        <f t="shared" si="12"/>
        <v>67.73</v>
      </c>
      <c r="DL6" s="22">
        <f t="shared" si="12"/>
        <v>69.010000000000005</v>
      </c>
      <c r="DM6" s="22">
        <f t="shared" si="12"/>
        <v>49.39</v>
      </c>
      <c r="DN6" s="22">
        <f t="shared" si="12"/>
        <v>50.75</v>
      </c>
      <c r="DO6" s="22">
        <f t="shared" si="12"/>
        <v>51.72</v>
      </c>
      <c r="DP6" s="22">
        <f t="shared" si="12"/>
        <v>52.27</v>
      </c>
      <c r="DQ6" s="22">
        <f t="shared" si="12"/>
        <v>52.87</v>
      </c>
      <c r="DR6" s="21" t="str">
        <f>IF(DR7="","",IF(DR7="-","【-】","【"&amp;SUBSTITUTE(TEXT(DR7,"#,##0.00"),"-","△")&amp;"】"))</f>
        <v>【52.41】</v>
      </c>
      <c r="DS6" s="22">
        <f>IF(DS7="",NA(),DS7)</f>
        <v>5.17</v>
      </c>
      <c r="DT6" s="22">
        <f t="shared" ref="DT6:EB6" si="13">IF(DT7="",NA(),DT7)</f>
        <v>5.17</v>
      </c>
      <c r="DU6" s="22">
        <f t="shared" si="13"/>
        <v>5.17</v>
      </c>
      <c r="DV6" s="22">
        <f t="shared" si="13"/>
        <v>5.17</v>
      </c>
      <c r="DW6" s="22">
        <f t="shared" si="13"/>
        <v>5.17</v>
      </c>
      <c r="DX6" s="22">
        <f t="shared" si="13"/>
        <v>18.57</v>
      </c>
      <c r="DY6" s="22">
        <f t="shared" si="13"/>
        <v>21.14</v>
      </c>
      <c r="DZ6" s="22">
        <f t="shared" si="13"/>
        <v>22.12</v>
      </c>
      <c r="EA6" s="22">
        <f t="shared" si="13"/>
        <v>25.67</v>
      </c>
      <c r="EB6" s="22">
        <f t="shared" si="13"/>
        <v>26.86</v>
      </c>
      <c r="EC6" s="21" t="str">
        <f>IF(EC7="","",IF(EC7="-","【-】","【"&amp;SUBSTITUTE(TEXT(EC7,"#,##0.00"),"-","△")&amp;"】"))</f>
        <v>【26.78】</v>
      </c>
      <c r="ED6" s="22">
        <f>IF(ED7="",NA(),ED7)</f>
        <v>0.11</v>
      </c>
      <c r="EE6" s="22">
        <f t="shared" ref="EE6:EM6" si="14">IF(EE7="",NA(),EE7)</f>
        <v>0.11</v>
      </c>
      <c r="EF6" s="22">
        <f t="shared" si="14"/>
        <v>0.11</v>
      </c>
      <c r="EG6" s="21">
        <f t="shared" si="14"/>
        <v>0</v>
      </c>
      <c r="EH6" s="21">
        <f t="shared" si="14"/>
        <v>0</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74217</v>
      </c>
      <c r="D7" s="24">
        <v>46</v>
      </c>
      <c r="E7" s="24">
        <v>1</v>
      </c>
      <c r="F7" s="24">
        <v>0</v>
      </c>
      <c r="G7" s="24">
        <v>1</v>
      </c>
      <c r="H7" s="24" t="s">
        <v>93</v>
      </c>
      <c r="I7" s="24" t="s">
        <v>94</v>
      </c>
      <c r="J7" s="24" t="s">
        <v>95</v>
      </c>
      <c r="K7" s="24" t="s">
        <v>96</v>
      </c>
      <c r="L7" s="24" t="s">
        <v>97</v>
      </c>
      <c r="M7" s="24" t="s">
        <v>98</v>
      </c>
      <c r="N7" s="25" t="s">
        <v>99</v>
      </c>
      <c r="O7" s="25">
        <v>88.63</v>
      </c>
      <c r="P7" s="25">
        <v>94.9</v>
      </c>
      <c r="Q7" s="25">
        <v>4574</v>
      </c>
      <c r="R7" s="25">
        <v>14217</v>
      </c>
      <c r="S7" s="25">
        <v>91.59</v>
      </c>
      <c r="T7" s="25">
        <v>155.22</v>
      </c>
      <c r="U7" s="25">
        <v>13560</v>
      </c>
      <c r="V7" s="25">
        <v>48.89</v>
      </c>
      <c r="W7" s="25">
        <v>277.36</v>
      </c>
      <c r="X7" s="25">
        <v>111.74</v>
      </c>
      <c r="Y7" s="25">
        <v>109.05</v>
      </c>
      <c r="Z7" s="25">
        <v>105.68</v>
      </c>
      <c r="AA7" s="25">
        <v>106.59</v>
      </c>
      <c r="AB7" s="25">
        <v>101.47</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736.59</v>
      </c>
      <c r="AU7" s="25">
        <v>829.06</v>
      </c>
      <c r="AV7" s="25">
        <v>910.29</v>
      </c>
      <c r="AW7" s="25">
        <v>929.84</v>
      </c>
      <c r="AX7" s="25">
        <v>1116.46</v>
      </c>
      <c r="AY7" s="25">
        <v>371.81</v>
      </c>
      <c r="AZ7" s="25">
        <v>384.23</v>
      </c>
      <c r="BA7" s="25">
        <v>364.3</v>
      </c>
      <c r="BB7" s="25">
        <v>378.87</v>
      </c>
      <c r="BC7" s="25">
        <v>362.35</v>
      </c>
      <c r="BD7" s="25">
        <v>239.69</v>
      </c>
      <c r="BE7" s="25">
        <v>113.31</v>
      </c>
      <c r="BF7" s="25">
        <v>97.16</v>
      </c>
      <c r="BG7" s="25">
        <v>96.57</v>
      </c>
      <c r="BH7" s="25">
        <v>92.52</v>
      </c>
      <c r="BI7" s="25">
        <v>103.4</v>
      </c>
      <c r="BJ7" s="25">
        <v>465.85</v>
      </c>
      <c r="BK7" s="25">
        <v>439.43</v>
      </c>
      <c r="BL7" s="25">
        <v>438.41</v>
      </c>
      <c r="BM7" s="25">
        <v>430.23</v>
      </c>
      <c r="BN7" s="25">
        <v>429.24</v>
      </c>
      <c r="BO7" s="25">
        <v>264.86</v>
      </c>
      <c r="BP7" s="25">
        <v>97.25</v>
      </c>
      <c r="BQ7" s="25">
        <v>106.03</v>
      </c>
      <c r="BR7" s="25">
        <v>100.96</v>
      </c>
      <c r="BS7" s="25">
        <v>105.49</v>
      </c>
      <c r="BT7" s="25">
        <v>88.78</v>
      </c>
      <c r="BU7" s="25">
        <v>92.39</v>
      </c>
      <c r="BV7" s="25">
        <v>94.41</v>
      </c>
      <c r="BW7" s="25">
        <v>90.96</v>
      </c>
      <c r="BX7" s="25">
        <v>90.66</v>
      </c>
      <c r="BY7" s="25">
        <v>90.78</v>
      </c>
      <c r="BZ7" s="25">
        <v>97.59</v>
      </c>
      <c r="CA7" s="25">
        <v>273.77999999999997</v>
      </c>
      <c r="CB7" s="25">
        <v>277.47000000000003</v>
      </c>
      <c r="CC7" s="25">
        <v>289.08</v>
      </c>
      <c r="CD7" s="25">
        <v>278.02999999999997</v>
      </c>
      <c r="CE7" s="25">
        <v>299.44</v>
      </c>
      <c r="CF7" s="25">
        <v>192.98</v>
      </c>
      <c r="CG7" s="25">
        <v>192.13</v>
      </c>
      <c r="CH7" s="25">
        <v>197.04</v>
      </c>
      <c r="CI7" s="25">
        <v>199.33</v>
      </c>
      <c r="CJ7" s="25">
        <v>202.75</v>
      </c>
      <c r="CK7" s="25">
        <v>181.66</v>
      </c>
      <c r="CL7" s="25">
        <v>52.06</v>
      </c>
      <c r="CM7" s="25">
        <v>50.81</v>
      </c>
      <c r="CN7" s="25">
        <v>48.45</v>
      </c>
      <c r="CO7" s="25">
        <v>48.26</v>
      </c>
      <c r="CP7" s="25">
        <v>47.8</v>
      </c>
      <c r="CQ7" s="25">
        <v>54.43</v>
      </c>
      <c r="CR7" s="25">
        <v>53.87</v>
      </c>
      <c r="CS7" s="25">
        <v>54.49</v>
      </c>
      <c r="CT7" s="25">
        <v>54.8</v>
      </c>
      <c r="CU7" s="25">
        <v>55.47</v>
      </c>
      <c r="CV7" s="25">
        <v>60.21</v>
      </c>
      <c r="CW7" s="25">
        <v>76.239999999999995</v>
      </c>
      <c r="CX7" s="25">
        <v>76.62</v>
      </c>
      <c r="CY7" s="25">
        <v>75.92</v>
      </c>
      <c r="CZ7" s="25">
        <v>76.28</v>
      </c>
      <c r="DA7" s="25">
        <v>75.23</v>
      </c>
      <c r="DB7" s="25">
        <v>79.44</v>
      </c>
      <c r="DC7" s="25">
        <v>79.489999999999995</v>
      </c>
      <c r="DD7" s="25">
        <v>78.8</v>
      </c>
      <c r="DE7" s="25">
        <v>77.98</v>
      </c>
      <c r="DF7" s="25">
        <v>76.97</v>
      </c>
      <c r="DG7" s="25">
        <v>89.21</v>
      </c>
      <c r="DH7" s="25">
        <v>63.73</v>
      </c>
      <c r="DI7" s="25">
        <v>65.17</v>
      </c>
      <c r="DJ7" s="25">
        <v>66.349999999999994</v>
      </c>
      <c r="DK7" s="25">
        <v>67.73</v>
      </c>
      <c r="DL7" s="25">
        <v>69.010000000000005</v>
      </c>
      <c r="DM7" s="25">
        <v>49.39</v>
      </c>
      <c r="DN7" s="25">
        <v>50.75</v>
      </c>
      <c r="DO7" s="25">
        <v>51.72</v>
      </c>
      <c r="DP7" s="25">
        <v>52.27</v>
      </c>
      <c r="DQ7" s="25">
        <v>52.87</v>
      </c>
      <c r="DR7" s="25">
        <v>52.41</v>
      </c>
      <c r="DS7" s="25">
        <v>5.17</v>
      </c>
      <c r="DT7" s="25">
        <v>5.17</v>
      </c>
      <c r="DU7" s="25">
        <v>5.17</v>
      </c>
      <c r="DV7" s="25">
        <v>5.17</v>
      </c>
      <c r="DW7" s="25">
        <v>5.17</v>
      </c>
      <c r="DX7" s="25">
        <v>18.57</v>
      </c>
      <c r="DY7" s="25">
        <v>21.14</v>
      </c>
      <c r="DZ7" s="25">
        <v>22.12</v>
      </c>
      <c r="EA7" s="25">
        <v>25.67</v>
      </c>
      <c r="EB7" s="25">
        <v>26.86</v>
      </c>
      <c r="EC7" s="25">
        <v>26.78</v>
      </c>
      <c r="ED7" s="25">
        <v>0.11</v>
      </c>
      <c r="EE7" s="25">
        <v>0.11</v>
      </c>
      <c r="EF7" s="25">
        <v>0.11</v>
      </c>
      <c r="EG7" s="25">
        <v>0</v>
      </c>
      <c r="EH7" s="25">
        <v>0</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NOT0113</cp:lastModifiedBy>
  <cp:lastPrinted>2026-02-04T01:14:33Z</cp:lastPrinted>
  <dcterms:created xsi:type="dcterms:W3CDTF">2025-12-12T09:12:30Z</dcterms:created>
  <dcterms:modified xsi:type="dcterms:W3CDTF">2026-02-04T01:30:00Z</dcterms:modified>
  <cp:category/>
</cp:coreProperties>
</file>