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rvfl11\共有\11_上下水道課\1101_水道管理係\経営比較分析表\Ｒ７\【経営比較分析表】2024_074080_46_010\"/>
    </mc:Choice>
  </mc:AlternateContent>
  <xr:revisionPtr revIDLastSave="0" documentId="13_ncr:1_{D4905802-32E0-4E2D-BE22-7E7BCAB3F5E4}" xr6:coauthVersionLast="47" xr6:coauthVersionMax="47" xr10:uidLastSave="{00000000-0000-0000-0000-000000000000}"/>
  <workbookProtection workbookAlgorithmName="SHA-512" workbookHashValue="JUYO4xAOL13x42pvlGKZZYbg8grJ8p4VNBo5HUAH+fRLxHNkAtYIPHFZTQeoO4IMMGrXoYdyg715vLHzarMn1w==" workbookSaltValue="gz1kuNBtWa0VPeV5fen9I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P10" i="4" s="1"/>
  <c r="O6" i="5"/>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G85" i="4"/>
  <c r="F85" i="4"/>
  <c r="BB10" i="4"/>
  <c r="AT10" i="4"/>
  <c r="AL10" i="4"/>
  <c r="I10" i="4"/>
  <c r="B10" i="4"/>
  <c r="BB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<sst xmlns="http://schemas.openxmlformats.org/spreadsheetml/2006/main" count="228" uniqueCount="113">
  <si>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</si>
  <si>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</si>
  <si>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</si>
  <si>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</si>
  <si>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</si>
  <si>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</si>
  <si>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</si>
  <si>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</si>
  <si>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</si>
  <si>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</si>
  <si>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</si>
  <si>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</si>
  <si>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</si>
  <si>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</si>
  <si>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</si>
  <si>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</si>
  <si>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</si>
  <si>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</si>
  <si>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</si>
  <si>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</si>
  <si>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</si>
  <si>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</si>
  <si>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</si>
  <si>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</si>
  <si>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</si>
  <si>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</si>
  <si>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</si>
  <si>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</si>
  <si>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</si>
  <si>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</si>
  <si>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</si>
  <si>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</si>
  <si>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</si>
  <si>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</si>
  <si>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</si>
  <si>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</si>
  <si>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</si>
  <si>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</si>
  <si>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</si>
  <si>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</si>
  <si>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</si>
  <si>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</si>
  <si>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</si>
  <si>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</si>
  <si>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</si>
  <si>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</si>
  <si>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</si>
  <si>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</si>
  <si>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</si>
  <si>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</si>
  <si>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</si>
  <si>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</si>
  <si>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</si>
  <si>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</si>
  <si>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</si>
  <si>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</si>
  <si>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</si>
  <si>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</si>
  <si>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</si>
  <si>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</si>
  <si>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</si>
  <si>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</si>
  <si>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</si>
  <si>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</si>
  <si>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</si>
  <si>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</si>
  <si>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</si>
  <si>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</si>
  <si>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</si>
  <si>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</si>
  <si>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</si>
  <si>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</si>
  <si>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</si>
  <si>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</si>
  <si>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</si>
  <si>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</si>
  <si>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</si>
  <si>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</si>
  <si>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</si>
  <si>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</si>
  <si>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</si>
  <si>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</si>
  <si>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</si>
  <si>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</si>
  <si>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</si>
  <si>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</si>
  <si>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</si>
  <si>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</si>
  <si>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</si>
  <si>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</si>
  <si>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</si>
  <si>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</si>
  <si>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</si>
  <si>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猪苗代町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</si>
  <si>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</si>
  <si>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</si>
  <si>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</si>
  <si>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</si>
  <si>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</si>
  <si>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</si>
  <si>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</si>
  <si>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</si>
  <si>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</si>
  <si>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</si>
  <si>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</si>
  <si>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</si>
  <si>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</si>
  <si>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</si>
  <si>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</si>
  <si>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</si>
  <si>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類似団体の平均よりも上回っており、適正な更新が行われなかったことにより法定耐用年数に近い資産が、類似団体より多い。今後は老朽化した施設・管路等の更新が必要となる。
　管路経年化率は、第３次拡張事業（昭和53年から昭和62年）で整備した資産の一部が既に法定耐用年数に達しているため、類似団体の平均を大幅に上回っており、早急な経営改善の実施や投資計画等を見直しにより、施設・管路等の更新が必要。
　管路更新率は、2.5％の場合ですべての管路更新に40年かかる。今後は、耐震化も含め老朽化度合に応じた施設・管路等の更新が必要。</t>
    <rPh sb="31" eb="33">
      <t>テキセイ</t>
    </rPh>
    <rPh sb="34" eb="36">
      <t>コウシン</t>
    </rPh>
    <rPh sb="37" eb="38">
      <t>オコナ</t>
    </rPh>
    <rPh sb="74" eb="77">
      <t>ロウキュウカ</t>
    </rPh>
    <rPh sb="246" eb="249">
      <t>タイシンカ</t>
    </rPh>
    <rPh sb="250" eb="251">
      <t>フク</t>
    </rPh>
    <rPh sb="252" eb="255">
      <t>ロウキュウカ</t>
    </rPh>
    <rPh sb="255" eb="257">
      <t>ドアイ</t>
    </rPh>
    <rPh sb="258" eb="259">
      <t>オウ</t>
    </rPh>
    <phoneticPr fontId="4"/>
  </si>
  <si>
    <t>　料金改定により経常収支比率は改善したが、人口減少や資材高騰に応じた適正な料金水準を算定するとともに、老朽化した施設や管路更新において優先順位や施設の統廃合等適切な投資規模を予測して計画的な更新事業を行うため、早急な経営改善の実施や投資計画等を見直しを行わなければならない。</t>
    <rPh sb="1" eb="3">
      <t>リョウキン</t>
    </rPh>
    <rPh sb="3" eb="5">
      <t>カイテイ</t>
    </rPh>
    <rPh sb="15" eb="17">
      <t>カイゼン</t>
    </rPh>
    <rPh sb="21" eb="25">
      <t>ジンコウゲンショウ</t>
    </rPh>
    <rPh sb="26" eb="28">
      <t>シザイ</t>
    </rPh>
    <rPh sb="28" eb="30">
      <t>コウトウ</t>
    </rPh>
    <rPh sb="31" eb="32">
      <t>オウ</t>
    </rPh>
    <rPh sb="34" eb="36">
      <t>テキセイ</t>
    </rPh>
    <rPh sb="37" eb="41">
      <t>リョウキンスイジュン</t>
    </rPh>
    <rPh sb="42" eb="44">
      <t>サンテイ</t>
    </rPh>
    <rPh sb="51" eb="54">
      <t>ロウキュウカ</t>
    </rPh>
    <rPh sb="61" eb="63">
      <t>コウシン</t>
    </rPh>
    <rPh sb="100" eb="101">
      <t>オコナ</t>
    </rPh>
    <rPh sb="126" eb="127">
      <t>オコナ</t>
    </rPh>
    <phoneticPr fontId="4"/>
  </si>
  <si>
    <t>　令和6年12月の料金改定により経常収支比率が改善したが、修繕の先延ばしや更新投資に充てる財源が確保されていないため、経営改善に向けた更なる取り組みが必要である。
　企業債残高対給水収益比率については、類似団体の平均値より低くなっているが、施設・管路の更新を先送りしたためで、今後は経年老朽化した施設・管路更新のため適正な投資をが必要となる。
　給水原価は、施設や管路の更新を先送りしているため、修繕費用等が嵩んでいるが、適切な更新による修繕費削減と維持管理費の削減を行い、経営改善につなげる。
　施設利用率については、適切な施設規模を検討していく必要がある。
　有収率が減少しているため費用をかけた水が収益に結びついていないので、耐用年数を経過した管路の更新を計画的積極的に行い漏水削減につなげる。
　</t>
    <rPh sb="1" eb="3">
      <t>レイワ</t>
    </rPh>
    <rPh sb="4" eb="5">
      <t>ネン</t>
    </rPh>
    <rPh sb="7" eb="8">
      <t>ツキ</t>
    </rPh>
    <rPh sb="9" eb="11">
      <t>リョウキン</t>
    </rPh>
    <rPh sb="11" eb="13">
      <t>カイテイ</t>
    </rPh>
    <rPh sb="16" eb="20">
      <t>ケイジョウシュウシ</t>
    </rPh>
    <rPh sb="20" eb="22">
      <t>ヒリツ</t>
    </rPh>
    <rPh sb="23" eb="25">
      <t>カイゼン</t>
    </rPh>
    <rPh sb="29" eb="31">
      <t>シュウゼン</t>
    </rPh>
    <rPh sb="32" eb="34">
      <t>サキノ</t>
    </rPh>
    <rPh sb="37" eb="41">
      <t>コウシントウシ</t>
    </rPh>
    <rPh sb="42" eb="43">
      <t>ア</t>
    </rPh>
    <rPh sb="45" eb="47">
      <t>ザイゲン</t>
    </rPh>
    <rPh sb="48" eb="50">
      <t>カクホ</t>
    </rPh>
    <rPh sb="59" eb="63">
      <t>ケイエイカイゼン</t>
    </rPh>
    <rPh sb="64" eb="65">
      <t>ム</t>
    </rPh>
    <rPh sb="67" eb="68">
      <t>サラ</t>
    </rPh>
    <rPh sb="70" eb="71">
      <t>ト</t>
    </rPh>
    <rPh sb="72" eb="73">
      <t>ク</t>
    </rPh>
    <rPh sb="75" eb="77">
      <t>ヒツヨウ</t>
    </rPh>
    <rPh sb="88" eb="89">
      <t>タイ</t>
    </rPh>
    <rPh sb="89" eb="91">
      <t>キュウスイ</t>
    </rPh>
    <rPh sb="91" eb="93">
      <t>シュウエキ</t>
    </rPh>
    <rPh sb="120" eb="122">
      <t>シセツ</t>
    </rPh>
    <rPh sb="123" eb="125">
      <t>カンロ</t>
    </rPh>
    <rPh sb="138" eb="140">
      <t>コンゴ</t>
    </rPh>
    <rPh sb="141" eb="143">
      <t>ケイネン</t>
    </rPh>
    <rPh sb="143" eb="146">
      <t>ロウキュウカ</t>
    </rPh>
    <rPh sb="148" eb="150">
      <t>シセツ</t>
    </rPh>
    <rPh sb="151" eb="153">
      <t>カンロ</t>
    </rPh>
    <rPh sb="153" eb="155">
      <t>コウシン</t>
    </rPh>
    <rPh sb="158" eb="160">
      <t>テキセイ</t>
    </rPh>
    <rPh sb="161" eb="163">
      <t>トウシ</t>
    </rPh>
    <rPh sb="165" eb="167">
      <t>ヒツヨウ</t>
    </rPh>
    <rPh sb="204" eb="205">
      <t>カサ</t>
    </rPh>
    <rPh sb="211" eb="213">
      <t>テキセツ</t>
    </rPh>
    <rPh sb="214" eb="216">
      <t>コウシン</t>
    </rPh>
    <rPh sb="219" eb="222">
      <t>シュウゼンヒ</t>
    </rPh>
    <rPh sb="222" eb="224">
      <t>サクゲン</t>
    </rPh>
    <rPh sb="225" eb="229">
      <t>イジカンリ</t>
    </rPh>
    <rPh sb="229" eb="230">
      <t>ヒ</t>
    </rPh>
    <rPh sb="231" eb="233">
      <t>サクゲン</t>
    </rPh>
    <rPh sb="234" eb="235">
      <t>オコナ</t>
    </rPh>
    <rPh sb="237" eb="241">
      <t>ケイエイカイゼン</t>
    </rPh>
    <rPh sb="282" eb="285">
      <t>ユウシュウリツ</t>
    </rPh>
    <rPh sb="294" eb="296">
      <t>ヒヨウ</t>
    </rPh>
    <rPh sb="300" eb="301">
      <t>ミズ</t>
    </rPh>
    <rPh sb="302" eb="304">
      <t>シュウエキ</t>
    </rPh>
    <rPh sb="305" eb="306">
      <t>ムス</t>
    </rPh>
    <rPh sb="316" eb="320">
      <t>タイヨウネンスウ</t>
    </rPh>
    <rPh sb="321" eb="323">
      <t>ケイカ</t>
    </rPh>
    <rPh sb="325" eb="327">
      <t>カンロ</t>
    </rPh>
    <rPh sb="328" eb="330">
      <t>コウシン</t>
    </rPh>
    <rPh sb="331" eb="334">
      <t>ケイカクテキ</t>
    </rPh>
    <rPh sb="340" eb="342">
      <t>ロウスイ</t>
    </rPh>
    <rPh sb="342" eb="344">
      <t>サクゲン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</si>
</sst>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0.18</c:v>
                </c:pt>
                <c:pt idx="1">
                  <c:v>0.33</c:v>
                </c:pt>
                <c:pt idx="2">
                  <c:v>0.87</c:v>
                </c:pt>
                <c:pt idx="3">
                  <c:v>1</c:v>
                </c:pt>
                <c:pt idx="4">
                  <c:v>0.64</c:v>
                </c:pt>
              </c:numCache>
            </c:numRef>
          </c:val>
          <c:extLst>
            <c:ext xmlns:c16="http://schemas.microsoft.com/office/drawing/2014/chart" uri="{C3380CC4-5D6E-409C-BE32-E72D297353CC}">
              <c16:uniqueId val="{00000000-18B7-448E-9FB4-7855409DA25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18B7-448E-9FB4-7855409DA25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29.41</c:v>
                </c:pt>
                <c:pt idx="1">
                  <c:v>29.69</c:v>
                </c:pt>
                <c:pt idx="2">
                  <c:v>29.64</c:v>
                </c:pt>
                <c:pt idx="3">
                  <c:v>29.89</c:v>
                </c:pt>
                <c:pt idx="4">
                  <c:v>30.06</c:v>
                </c:pt>
              </c:numCache>
            </c:numRef>
          </c:val>
          <c:extLst>
            <c:ext xmlns:c16="http://schemas.microsoft.com/office/drawing/2014/chart" uri="{C3380CC4-5D6E-409C-BE32-E72D297353CC}">
              <c16:uniqueId val="{00000000-A991-4A97-A23B-A274E3B5182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A991-4A97-A23B-A274E3B5182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80.290000000000006</c:v>
                </c:pt>
                <c:pt idx="1">
                  <c:v>80.489999999999995</c:v>
                </c:pt>
                <c:pt idx="2">
                  <c:v>80.319999999999993</c:v>
                </c:pt>
                <c:pt idx="3">
                  <c:v>78.13</c:v>
                </c:pt>
                <c:pt idx="4">
                  <c:v>74.45</c:v>
                </c:pt>
              </c:numCache>
            </c:numRef>
          </c:val>
          <c:extLst>
            <c:ext xmlns:c16="http://schemas.microsoft.com/office/drawing/2014/chart" uri="{C3380CC4-5D6E-409C-BE32-E72D297353CC}">
              <c16:uniqueId val="{00000000-C4FD-46A3-ADD2-00195AEBEFA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C4FD-46A3-ADD2-00195AEBEFA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105.2</c:v>
                </c:pt>
                <c:pt idx="1">
                  <c:v>103.82</c:v>
                </c:pt>
                <c:pt idx="2">
                  <c:v>102.35</c:v>
                </c:pt>
                <c:pt idx="3">
                  <c:v>100.19</c:v>
                </c:pt>
                <c:pt idx="4">
                  <c:v>109.17</c:v>
                </c:pt>
              </c:numCache>
            </c:numRef>
          </c:val>
          <c:extLst>
            <c:ext xmlns:c16="http://schemas.microsoft.com/office/drawing/2014/chart" uri="{C3380CC4-5D6E-409C-BE32-E72D297353CC}">
              <c16:uniqueId val="{00000000-365F-4AED-8243-0690A7A4E05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365F-4AED-8243-0690A7A4E05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60.63</c:v>
                </c:pt>
                <c:pt idx="1">
                  <c:v>61.31</c:v>
                </c:pt>
                <c:pt idx="2">
                  <c:v>62.65</c:v>
                </c:pt>
                <c:pt idx="3">
                  <c:v>63.59</c:v>
                </c:pt>
                <c:pt idx="4">
                  <c:v>63.58</c:v>
                </c:pt>
              </c:numCache>
            </c:numRef>
          </c:val>
          <c:extLst>
            <c:ext xmlns:c16="http://schemas.microsoft.com/office/drawing/2014/chart" uri="{C3380CC4-5D6E-409C-BE32-E72D297353CC}">
              <c16:uniqueId val="{00000000-83EF-45A1-A25A-4550F48817D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83EF-45A1-A25A-4550F48817D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33.22</c:v>
                </c:pt>
                <c:pt idx="1">
                  <c:v>33.6</c:v>
                </c:pt>
                <c:pt idx="2">
                  <c:v>38.549999999999997</c:v>
                </c:pt>
                <c:pt idx="3">
                  <c:v>41.77</c:v>
                </c:pt>
                <c:pt idx="4">
                  <c:v>41.51</c:v>
                </c:pt>
              </c:numCache>
            </c:numRef>
          </c:val>
          <c:extLst>
            <c:ext xmlns:c16="http://schemas.microsoft.com/office/drawing/2014/chart" uri="{C3380CC4-5D6E-409C-BE32-E72D297353CC}">
              <c16:uniqueId val="{00000000-8C74-4BA9-9020-4A5D960C4E0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8C74-4BA9-9020-4A5D960C4E0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65-414C-922E-AB45D0E9841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0B65-414C-922E-AB45D0E9841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1027.95</c:v>
                </c:pt>
                <c:pt idx="1">
                  <c:v>809.82</c:v>
                </c:pt>
                <c:pt idx="2">
                  <c:v>889.09</c:v>
                </c:pt>
                <c:pt idx="3">
                  <c:v>657.01</c:v>
                </c:pt>
                <c:pt idx="4">
                  <c:v>601.98</c:v>
                </c:pt>
              </c:numCache>
            </c:numRef>
          </c:val>
          <c:extLst>
            <c:ext xmlns:c16="http://schemas.microsoft.com/office/drawing/2014/chart" uri="{C3380CC4-5D6E-409C-BE32-E72D297353CC}">
              <c16:uniqueId val="{00000000-C34F-45B3-A740-0DE1591A040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C34F-45B3-A740-0DE1591A040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146.26</c:v>
                </c:pt>
                <c:pt idx="1">
                  <c:v>126.97</c:v>
                </c:pt>
                <c:pt idx="2">
                  <c:v>109.65</c:v>
                </c:pt>
                <c:pt idx="3">
                  <c:v>108.77</c:v>
                </c:pt>
                <c:pt idx="4">
                  <c:v>106.3</c:v>
                </c:pt>
              </c:numCache>
            </c:numRef>
          </c:val>
          <c:extLst>
            <c:ext xmlns:c16="http://schemas.microsoft.com/office/drawing/2014/chart" uri="{C3380CC4-5D6E-409C-BE32-E72D297353CC}">
              <c16:uniqueId val="{00000000-BD02-4C94-A6E7-18446D9DDEF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BD02-4C94-A6E7-18446D9DDEF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98.86</c:v>
                </c:pt>
                <c:pt idx="1">
                  <c:v>97.12</c:v>
                </c:pt>
                <c:pt idx="2">
                  <c:v>94.94</c:v>
                </c:pt>
                <c:pt idx="3">
                  <c:v>88.67</c:v>
                </c:pt>
                <c:pt idx="4">
                  <c:v>102.21</c:v>
                </c:pt>
              </c:numCache>
            </c:numRef>
          </c:val>
          <c:extLst>
            <c:ext xmlns:c16="http://schemas.microsoft.com/office/drawing/2014/chart" uri="{C3380CC4-5D6E-409C-BE32-E72D297353CC}">
              <c16:uniqueId val="{00000000-6773-4906-8A7A-5E75B88ABF6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6773-4906-8A7A-5E75B88ABF6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170.25</c:v>
                </c:pt>
                <c:pt idx="1">
                  <c:v>173.56</c:v>
                </c:pt>
                <c:pt idx="2">
                  <c:v>177.6</c:v>
                </c:pt>
                <c:pt idx="3">
                  <c:v>190.18</c:v>
                </c:pt>
                <c:pt idx="4">
                  <c:v>185.7</c:v>
                </c:pt>
              </c:numCache>
            </c:numRef>
          </c:val>
          <c:extLst>
            <c:ext xmlns:c16="http://schemas.microsoft.com/office/drawing/2014/chart" uri="{C3380CC4-5D6E-409C-BE32-E72D297353CC}">
              <c16:uniqueId val="{00000000-6722-4DD1-9473-B9E5348C7A7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6722-4DD1-9473-B9E5348C7A7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28"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猪苗代町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12552</v>
      </c>
      <c r="AM8" s="44"/>
      <c r="AN8" s="44"/>
      <c r="AO8" s="44"/>
      <c r="AP8" s="44"/>
      <c r="AQ8" s="44"/>
      <c r="AR8" s="44"/>
      <c r="AS8" s="44"/>
      <c r="AT8" s="45">
        <f>データ!$S$6</f>
        <v>394.85</v>
      </c>
      <c r="AU8" s="46"/>
      <c r="AV8" s="46"/>
      <c r="AW8" s="46"/>
      <c r="AX8" s="46"/>
      <c r="AY8" s="46"/>
      <c r="AZ8" s="46"/>
      <c r="BA8" s="46"/>
      <c r="BB8" s="47">
        <f>データ!$T$6</f>
        <v>31.79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89.34</v>
      </c>
      <c r="J10" s="46"/>
      <c r="K10" s="46"/>
      <c r="L10" s="46"/>
      <c r="M10" s="46"/>
      <c r="N10" s="46"/>
      <c r="O10" s="80"/>
      <c r="P10" s="47">
        <f>データ!$P$6</f>
        <v>94.99</v>
      </c>
      <c r="Q10" s="47"/>
      <c r="R10" s="47"/>
      <c r="S10" s="47"/>
      <c r="T10" s="47"/>
      <c r="U10" s="47"/>
      <c r="V10" s="47"/>
      <c r="W10" s="44">
        <f>データ!$Q$6</f>
        <v>4400</v>
      </c>
      <c r="X10" s="44"/>
      <c r="Y10" s="44"/>
      <c r="Z10" s="44"/>
      <c r="AA10" s="44"/>
      <c r="AB10" s="44"/>
      <c r="AC10" s="44"/>
      <c r="AD10" s="2"/>
      <c r="AE10" s="2"/>
      <c r="AF10" s="2"/>
      <c r="AG10" s="2"/>
      <c r="AH10" s="2"/>
      <c r="AI10" s="2"/>
      <c r="AJ10" s="2"/>
      <c r="AK10" s="2"/>
      <c r="AL10" s="44">
        <f>データ!$U$6</f>
        <v>11793</v>
      </c>
      <c r="AM10" s="44"/>
      <c r="AN10" s="44"/>
      <c r="AO10" s="44"/>
      <c r="AP10" s="44"/>
      <c r="AQ10" s="44"/>
      <c r="AR10" s="44"/>
      <c r="AS10" s="44"/>
      <c r="AT10" s="45">
        <f>データ!$V$6</f>
        <v>178.53</v>
      </c>
      <c r="AU10" s="46"/>
      <c r="AV10" s="46"/>
      <c r="AW10" s="46"/>
      <c r="AX10" s="46"/>
      <c r="AY10" s="46"/>
      <c r="AZ10" s="46"/>
      <c r="BA10" s="46"/>
      <c r="BB10" s="47">
        <f>データ!$W$6</f>
        <v>66.06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h+Gt1zgM3TE20p8dqPhDpVRc+zMGAynmAdK3WaxbWL9WD9jnLFV31XC/nUigswt3+jWz81/p7FdD6/+vBanzA==" saltValue="oEqGNIfKpOQqGvBchb7ay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74080</v>
      </c>
      <c r="D6" s="20">
        <f t="shared" si="3"/>
        <v>46</v>
      </c>
      <c r="E6" s="20">
        <f t="shared" si="3"/>
        <v>1</v>
      </c>
      <c r="F6" s="20">
        <f t="shared" si="3"/>
        <v>0</v>
      </c>
      <c r="G6" s="20">
        <f t="shared" si="3"/>
        <v>1</v>
      </c>
      <c r="H6" s="20" t="str">
        <f t="shared" si="3"/>
        <v>福島県　猪苗代町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89.34</v>
      </c>
      <c r="P6" s="21">
        <f t="shared" si="3"/>
        <v>94.99</v>
      </c>
      <c r="Q6" s="21">
        <f t="shared" si="3"/>
        <v>4400</v>
      </c>
      <c r="R6" s="21">
        <f t="shared" si="3"/>
        <v>12552</v>
      </c>
      <c r="S6" s="21">
        <f t="shared" si="3"/>
        <v>394.85</v>
      </c>
      <c r="T6" s="21">
        <f t="shared" si="3"/>
        <v>31.79</v>
      </c>
      <c r="U6" s="21">
        <f t="shared" si="3"/>
        <v>11793</v>
      </c>
      <c r="V6" s="21">
        <f t="shared" si="3"/>
        <v>178.53</v>
      </c>
      <c r="W6" s="21">
        <f t="shared" si="3"/>
        <v>66.06</v>
      </c>
      <c r="X6" s="22">
        <f>IF(X7="",NA(),X7)</f>
        <v>105.2</v>
      </c>
      <c r="Y6" s="22">
        <f t="shared" ref="Y6:AG6" si="4">IF(Y7="",NA(),Y7)</f>
        <v>103.82</v>
      </c>
      <c r="Z6" s="22">
        <f t="shared" si="4"/>
        <v>102.35</v>
      </c>
      <c r="AA6" s="22">
        <f t="shared" si="4"/>
        <v>100.19</v>
      </c>
      <c r="AB6" s="22">
        <f t="shared" si="4"/>
        <v>109.17</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1027.95</v>
      </c>
      <c r="AU6" s="22">
        <f t="shared" ref="AU6:BC6" si="6">IF(AU7="",NA(),AU7)</f>
        <v>809.82</v>
      </c>
      <c r="AV6" s="22">
        <f t="shared" si="6"/>
        <v>889.09</v>
      </c>
      <c r="AW6" s="22">
        <f t="shared" si="6"/>
        <v>657.01</v>
      </c>
      <c r="AX6" s="22">
        <f t="shared" si="6"/>
        <v>601.98</v>
      </c>
      <c r="AY6" s="22">
        <f t="shared" si="6"/>
        <v>371.81</v>
      </c>
      <c r="AZ6" s="22">
        <f t="shared" si="6"/>
        <v>384.23</v>
      </c>
      <c r="BA6" s="22">
        <f t="shared" si="6"/>
        <v>364.3</v>
      </c>
      <c r="BB6" s="22">
        <f t="shared" si="6"/>
        <v>378.87</v>
      </c>
      <c r="BC6" s="22">
        <f t="shared" si="6"/>
        <v>362.35</v>
      </c>
      <c r="BD6" s="21" t="str">
        <f>IF(BD7="","",IF(BD7="-","【-】","【"&amp;SUBSTITUTE(TEXT(BD7,"#,##0.00"),"-","△")&amp;"】"))</f>
        <v>【239.69】</v>
      </c>
      <c r="BE6" s="22">
        <f>IF(BE7="",NA(),BE7)</f>
        <v>146.26</v>
      </c>
      <c r="BF6" s="22">
        <f t="shared" ref="BF6:BN6" si="7">IF(BF7="",NA(),BF7)</f>
        <v>126.97</v>
      </c>
      <c r="BG6" s="22">
        <f t="shared" si="7"/>
        <v>109.65</v>
      </c>
      <c r="BH6" s="22">
        <f t="shared" si="7"/>
        <v>108.77</v>
      </c>
      <c r="BI6" s="22">
        <f t="shared" si="7"/>
        <v>106.3</v>
      </c>
      <c r="BJ6" s="22">
        <f t="shared" si="7"/>
        <v>465.85</v>
      </c>
      <c r="BK6" s="22">
        <f t="shared" si="7"/>
        <v>439.43</v>
      </c>
      <c r="BL6" s="22">
        <f t="shared" si="7"/>
        <v>438.41</v>
      </c>
      <c r="BM6" s="22">
        <f t="shared" si="7"/>
        <v>430.23</v>
      </c>
      <c r="BN6" s="22">
        <f t="shared" si="7"/>
        <v>429.24</v>
      </c>
      <c r="BO6" s="21" t="str">
        <f>IF(BO7="","",IF(BO7="-","【-】","【"&amp;SUBSTITUTE(TEXT(BO7,"#,##0.00"),"-","△")&amp;"】"))</f>
        <v>【264.86】</v>
      </c>
      <c r="BP6" s="22">
        <f>IF(BP7="",NA(),BP7)</f>
        <v>98.86</v>
      </c>
      <c r="BQ6" s="22">
        <f t="shared" ref="BQ6:BY6" si="8">IF(BQ7="",NA(),BQ7)</f>
        <v>97.12</v>
      </c>
      <c r="BR6" s="22">
        <f t="shared" si="8"/>
        <v>94.94</v>
      </c>
      <c r="BS6" s="22">
        <f t="shared" si="8"/>
        <v>88.67</v>
      </c>
      <c r="BT6" s="22">
        <f t="shared" si="8"/>
        <v>102.21</v>
      </c>
      <c r="BU6" s="22">
        <f t="shared" si="8"/>
        <v>92.39</v>
      </c>
      <c r="BV6" s="22">
        <f t="shared" si="8"/>
        <v>94.41</v>
      </c>
      <c r="BW6" s="22">
        <f t="shared" si="8"/>
        <v>90.96</v>
      </c>
      <c r="BX6" s="22">
        <f t="shared" si="8"/>
        <v>90.66</v>
      </c>
      <c r="BY6" s="22">
        <f t="shared" si="8"/>
        <v>90.78</v>
      </c>
      <c r="BZ6" s="21" t="str">
        <f>IF(BZ7="","",IF(BZ7="-","【-】","【"&amp;SUBSTITUTE(TEXT(BZ7,"#,##0.00"),"-","△")&amp;"】"))</f>
        <v>【97.59】</v>
      </c>
      <c r="CA6" s="22">
        <f>IF(CA7="",NA(),CA7)</f>
        <v>170.25</v>
      </c>
      <c r="CB6" s="22">
        <f t="shared" ref="CB6:CJ6" si="9">IF(CB7="",NA(),CB7)</f>
        <v>173.56</v>
      </c>
      <c r="CC6" s="22">
        <f t="shared" si="9"/>
        <v>177.6</v>
      </c>
      <c r="CD6" s="22">
        <f t="shared" si="9"/>
        <v>190.18</v>
      </c>
      <c r="CE6" s="22">
        <f t="shared" si="9"/>
        <v>185.7</v>
      </c>
      <c r="CF6" s="22">
        <f t="shared" si="9"/>
        <v>192.98</v>
      </c>
      <c r="CG6" s="22">
        <f t="shared" si="9"/>
        <v>192.13</v>
      </c>
      <c r="CH6" s="22">
        <f t="shared" si="9"/>
        <v>197.04</v>
      </c>
      <c r="CI6" s="22">
        <f t="shared" si="9"/>
        <v>199.33</v>
      </c>
      <c r="CJ6" s="22">
        <f t="shared" si="9"/>
        <v>202.75</v>
      </c>
      <c r="CK6" s="21" t="str">
        <f>IF(CK7="","",IF(CK7="-","【-】","【"&amp;SUBSTITUTE(TEXT(CK7,"#,##0.00"),"-","△")&amp;"】"))</f>
        <v>【181.66】</v>
      </c>
      <c r="CL6" s="22">
        <f>IF(CL7="",NA(),CL7)</f>
        <v>29.41</v>
      </c>
      <c r="CM6" s="22">
        <f t="shared" ref="CM6:CU6" si="10">IF(CM7="",NA(),CM7)</f>
        <v>29.69</v>
      </c>
      <c r="CN6" s="22">
        <f t="shared" si="10"/>
        <v>29.64</v>
      </c>
      <c r="CO6" s="22">
        <f t="shared" si="10"/>
        <v>29.89</v>
      </c>
      <c r="CP6" s="22">
        <f t="shared" si="10"/>
        <v>30.06</v>
      </c>
      <c r="CQ6" s="22">
        <f t="shared" si="10"/>
        <v>54.43</v>
      </c>
      <c r="CR6" s="22">
        <f t="shared" si="10"/>
        <v>53.87</v>
      </c>
      <c r="CS6" s="22">
        <f t="shared" si="10"/>
        <v>54.49</v>
      </c>
      <c r="CT6" s="22">
        <f t="shared" si="10"/>
        <v>54.8</v>
      </c>
      <c r="CU6" s="22">
        <f t="shared" si="10"/>
        <v>55.47</v>
      </c>
      <c r="CV6" s="21" t="str">
        <f>IF(CV7="","",IF(CV7="-","【-】","【"&amp;SUBSTITUTE(TEXT(CV7,"#,##0.00"),"-","△")&amp;"】"))</f>
        <v>【60.21】</v>
      </c>
      <c r="CW6" s="22">
        <f>IF(CW7="",NA(),CW7)</f>
        <v>80.290000000000006</v>
      </c>
      <c r="CX6" s="22">
        <f t="shared" ref="CX6:DF6" si="11">IF(CX7="",NA(),CX7)</f>
        <v>80.489999999999995</v>
      </c>
      <c r="CY6" s="22">
        <f t="shared" si="11"/>
        <v>80.319999999999993</v>
      </c>
      <c r="CZ6" s="22">
        <f t="shared" si="11"/>
        <v>78.13</v>
      </c>
      <c r="DA6" s="22">
        <f t="shared" si="11"/>
        <v>74.45</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60.63</v>
      </c>
      <c r="DI6" s="22">
        <f t="shared" ref="DI6:DQ6" si="12">IF(DI7="",NA(),DI7)</f>
        <v>61.31</v>
      </c>
      <c r="DJ6" s="22">
        <f t="shared" si="12"/>
        <v>62.65</v>
      </c>
      <c r="DK6" s="22">
        <f t="shared" si="12"/>
        <v>63.59</v>
      </c>
      <c r="DL6" s="22">
        <f t="shared" si="12"/>
        <v>63.58</v>
      </c>
      <c r="DM6" s="22">
        <f t="shared" si="12"/>
        <v>49.39</v>
      </c>
      <c r="DN6" s="22">
        <f t="shared" si="12"/>
        <v>50.75</v>
      </c>
      <c r="DO6" s="22">
        <f t="shared" si="12"/>
        <v>51.72</v>
      </c>
      <c r="DP6" s="22">
        <f t="shared" si="12"/>
        <v>52.27</v>
      </c>
      <c r="DQ6" s="22">
        <f t="shared" si="12"/>
        <v>52.87</v>
      </c>
      <c r="DR6" s="21" t="str">
        <f>IF(DR7="","",IF(DR7="-","【-】","【"&amp;SUBSTITUTE(TEXT(DR7,"#,##0.00"),"-","△")&amp;"】"))</f>
        <v>【52.41】</v>
      </c>
      <c r="DS6" s="22">
        <f>IF(DS7="",NA(),DS7)</f>
        <v>33.22</v>
      </c>
      <c r="DT6" s="22">
        <f t="shared" ref="DT6:EB6" si="13">IF(DT7="",NA(),DT7)</f>
        <v>33.6</v>
      </c>
      <c r="DU6" s="22">
        <f t="shared" si="13"/>
        <v>38.549999999999997</v>
      </c>
      <c r="DV6" s="22">
        <f t="shared" si="13"/>
        <v>41.77</v>
      </c>
      <c r="DW6" s="22">
        <f t="shared" si="13"/>
        <v>41.51</v>
      </c>
      <c r="DX6" s="22">
        <f t="shared" si="13"/>
        <v>18.57</v>
      </c>
      <c r="DY6" s="22">
        <f t="shared" si="13"/>
        <v>21.14</v>
      </c>
      <c r="DZ6" s="22">
        <f t="shared" si="13"/>
        <v>22.12</v>
      </c>
      <c r="EA6" s="22">
        <f t="shared" si="13"/>
        <v>25.67</v>
      </c>
      <c r="EB6" s="22">
        <f t="shared" si="13"/>
        <v>26.86</v>
      </c>
      <c r="EC6" s="21" t="str">
        <f>IF(EC7="","",IF(EC7="-","【-】","【"&amp;SUBSTITUTE(TEXT(EC7,"#,##0.00"),"-","△")&amp;"】"))</f>
        <v>【26.78】</v>
      </c>
      <c r="ED6" s="22">
        <f>IF(ED7="",NA(),ED7)</f>
        <v>0.18</v>
      </c>
      <c r="EE6" s="22">
        <f t="shared" ref="EE6:EM6" si="14">IF(EE7="",NA(),EE7)</f>
        <v>0.33</v>
      </c>
      <c r="EF6" s="22">
        <f t="shared" si="14"/>
        <v>0.87</v>
      </c>
      <c r="EG6" s="22">
        <f t="shared" si="14"/>
        <v>1</v>
      </c>
      <c r="EH6" s="22">
        <f t="shared" si="14"/>
        <v>0.64</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74080</v>
      </c>
      <c r="D7" s="24">
        <v>46</v>
      </c>
      <c r="E7" s="24">
        <v>1</v>
      </c>
      <c r="F7" s="24">
        <v>0</v>
      </c>
      <c r="G7" s="24">
        <v>1</v>
      </c>
      <c r="H7" s="24" t="s">
        <v>93</v>
      </c>
      <c r="I7" s="24" t="s">
        <v>94</v>
      </c>
      <c r="J7" s="24" t="s">
        <v>95</v>
      </c>
      <c r="K7" s="24" t="s">
        <v>96</v>
      </c>
      <c r="L7" s="24" t="s">
        <v>97</v>
      </c>
      <c r="M7" s="24" t="s">
        <v>98</v>
      </c>
      <c r="N7" s="25" t="s">
        <v>99</v>
      </c>
      <c r="O7" s="25">
        <v>89.34</v>
      </c>
      <c r="P7" s="25">
        <v>94.99</v>
      </c>
      <c r="Q7" s="25">
        <v>4400</v>
      </c>
      <c r="R7" s="25">
        <v>12552</v>
      </c>
      <c r="S7" s="25">
        <v>394.85</v>
      </c>
      <c r="T7" s="25">
        <v>31.79</v>
      </c>
      <c r="U7" s="25">
        <v>11793</v>
      </c>
      <c r="V7" s="25">
        <v>178.53</v>
      </c>
      <c r="W7" s="25">
        <v>66.06</v>
      </c>
      <c r="X7" s="25">
        <v>105.2</v>
      </c>
      <c r="Y7" s="25">
        <v>103.82</v>
      </c>
      <c r="Z7" s="25">
        <v>102.35</v>
      </c>
      <c r="AA7" s="25">
        <v>100.19</v>
      </c>
      <c r="AB7" s="25">
        <v>109.17</v>
      </c>
      <c r="AC7" s="25">
        <v>109.02</v>
      </c>
      <c r="AD7" s="25">
        <v>107.81</v>
      </c>
      <c r="AE7" s="25">
        <v>107.21</v>
      </c>
      <c r="AF7" s="25">
        <v>105.97</v>
      </c>
      <c r="AG7" s="25">
        <v>105.08</v>
      </c>
      <c r="AH7" s="25">
        <v>107.26</v>
      </c>
      <c r="AI7" s="25">
        <v>0</v>
      </c>
      <c r="AJ7" s="25">
        <v>0</v>
      </c>
      <c r="AK7" s="25">
        <v>0</v>
      </c>
      <c r="AL7" s="25">
        <v>0</v>
      </c>
      <c r="AM7" s="25">
        <v>0</v>
      </c>
      <c r="AN7" s="25">
        <v>11</v>
      </c>
      <c r="AO7" s="25">
        <v>8.86</v>
      </c>
      <c r="AP7" s="25">
        <v>7.65</v>
      </c>
      <c r="AQ7" s="25">
        <v>8.52</v>
      </c>
      <c r="AR7" s="25">
        <v>10.8</v>
      </c>
      <c r="AS7" s="25">
        <v>1.61</v>
      </c>
      <c r="AT7" s="25">
        <v>1027.95</v>
      </c>
      <c r="AU7" s="25">
        <v>809.82</v>
      </c>
      <c r="AV7" s="25">
        <v>889.09</v>
      </c>
      <c r="AW7" s="25">
        <v>657.01</v>
      </c>
      <c r="AX7" s="25">
        <v>601.98</v>
      </c>
      <c r="AY7" s="25">
        <v>371.81</v>
      </c>
      <c r="AZ7" s="25">
        <v>384.23</v>
      </c>
      <c r="BA7" s="25">
        <v>364.3</v>
      </c>
      <c r="BB7" s="25">
        <v>378.87</v>
      </c>
      <c r="BC7" s="25">
        <v>362.35</v>
      </c>
      <c r="BD7" s="25">
        <v>239.69</v>
      </c>
      <c r="BE7" s="25">
        <v>146.26</v>
      </c>
      <c r="BF7" s="25">
        <v>126.97</v>
      </c>
      <c r="BG7" s="25">
        <v>109.65</v>
      </c>
      <c r="BH7" s="25">
        <v>108.77</v>
      </c>
      <c r="BI7" s="25">
        <v>106.3</v>
      </c>
      <c r="BJ7" s="25">
        <v>465.85</v>
      </c>
      <c r="BK7" s="25">
        <v>439.43</v>
      </c>
      <c r="BL7" s="25">
        <v>438.41</v>
      </c>
      <c r="BM7" s="25">
        <v>430.23</v>
      </c>
      <c r="BN7" s="25">
        <v>429.24</v>
      </c>
      <c r="BO7" s="25">
        <v>264.86</v>
      </c>
      <c r="BP7" s="25">
        <v>98.86</v>
      </c>
      <c r="BQ7" s="25">
        <v>97.12</v>
      </c>
      <c r="BR7" s="25">
        <v>94.94</v>
      </c>
      <c r="BS7" s="25">
        <v>88.67</v>
      </c>
      <c r="BT7" s="25">
        <v>102.21</v>
      </c>
      <c r="BU7" s="25">
        <v>92.39</v>
      </c>
      <c r="BV7" s="25">
        <v>94.41</v>
      </c>
      <c r="BW7" s="25">
        <v>90.96</v>
      </c>
      <c r="BX7" s="25">
        <v>90.66</v>
      </c>
      <c r="BY7" s="25">
        <v>90.78</v>
      </c>
      <c r="BZ7" s="25">
        <v>97.59</v>
      </c>
      <c r="CA7" s="25">
        <v>170.25</v>
      </c>
      <c r="CB7" s="25">
        <v>173.56</v>
      </c>
      <c r="CC7" s="25">
        <v>177.6</v>
      </c>
      <c r="CD7" s="25">
        <v>190.18</v>
      </c>
      <c r="CE7" s="25">
        <v>185.7</v>
      </c>
      <c r="CF7" s="25">
        <v>192.98</v>
      </c>
      <c r="CG7" s="25">
        <v>192.13</v>
      </c>
      <c r="CH7" s="25">
        <v>197.04</v>
      </c>
      <c r="CI7" s="25">
        <v>199.33</v>
      </c>
      <c r="CJ7" s="25">
        <v>202.75</v>
      </c>
      <c r="CK7" s="25">
        <v>181.66</v>
      </c>
      <c r="CL7" s="25">
        <v>29.41</v>
      </c>
      <c r="CM7" s="25">
        <v>29.69</v>
      </c>
      <c r="CN7" s="25">
        <v>29.64</v>
      </c>
      <c r="CO7" s="25">
        <v>29.89</v>
      </c>
      <c r="CP7" s="25">
        <v>30.06</v>
      </c>
      <c r="CQ7" s="25">
        <v>54.43</v>
      </c>
      <c r="CR7" s="25">
        <v>53.87</v>
      </c>
      <c r="CS7" s="25">
        <v>54.49</v>
      </c>
      <c r="CT7" s="25">
        <v>54.8</v>
      </c>
      <c r="CU7" s="25">
        <v>55.47</v>
      </c>
      <c r="CV7" s="25">
        <v>60.21</v>
      </c>
      <c r="CW7" s="25">
        <v>80.290000000000006</v>
      </c>
      <c r="CX7" s="25">
        <v>80.489999999999995</v>
      </c>
      <c r="CY7" s="25">
        <v>80.319999999999993</v>
      </c>
      <c r="CZ7" s="25">
        <v>78.13</v>
      </c>
      <c r="DA7" s="25">
        <v>74.45</v>
      </c>
      <c r="DB7" s="25">
        <v>79.44</v>
      </c>
      <c r="DC7" s="25">
        <v>79.489999999999995</v>
      </c>
      <c r="DD7" s="25">
        <v>78.8</v>
      </c>
      <c r="DE7" s="25">
        <v>77.98</v>
      </c>
      <c r="DF7" s="25">
        <v>76.97</v>
      </c>
      <c r="DG7" s="25">
        <v>89.21</v>
      </c>
      <c r="DH7" s="25">
        <v>60.63</v>
      </c>
      <c r="DI7" s="25">
        <v>61.31</v>
      </c>
      <c r="DJ7" s="25">
        <v>62.65</v>
      </c>
      <c r="DK7" s="25">
        <v>63.59</v>
      </c>
      <c r="DL7" s="25">
        <v>63.58</v>
      </c>
      <c r="DM7" s="25">
        <v>49.39</v>
      </c>
      <c r="DN7" s="25">
        <v>50.75</v>
      </c>
      <c r="DO7" s="25">
        <v>51.72</v>
      </c>
      <c r="DP7" s="25">
        <v>52.27</v>
      </c>
      <c r="DQ7" s="25">
        <v>52.87</v>
      </c>
      <c r="DR7" s="25">
        <v>52.41</v>
      </c>
      <c r="DS7" s="25">
        <v>33.22</v>
      </c>
      <c r="DT7" s="25">
        <v>33.6</v>
      </c>
      <c r="DU7" s="25">
        <v>38.549999999999997</v>
      </c>
      <c r="DV7" s="25">
        <v>41.77</v>
      </c>
      <c r="DW7" s="25">
        <v>41.51</v>
      </c>
      <c r="DX7" s="25">
        <v>18.57</v>
      </c>
      <c r="DY7" s="25">
        <v>21.14</v>
      </c>
      <c r="DZ7" s="25">
        <v>22.12</v>
      </c>
      <c r="EA7" s="25">
        <v>25.67</v>
      </c>
      <c r="EB7" s="25">
        <v>26.86</v>
      </c>
      <c r="EC7" s="25">
        <v>26.78</v>
      </c>
      <c r="ED7" s="25">
        <v>0.18</v>
      </c>
      <c r="EE7" s="25">
        <v>0.33</v>
      </c>
      <c r="EF7" s="25">
        <v>0.87</v>
      </c>
      <c r="EG7" s="25">
        <v>1</v>
      </c>
      <c r="EH7" s="25">
        <v>0.64</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　忠則</cp:lastModifiedBy>
  <cp:lastPrinted>2026-02-03T08:25:11Z</cp:lastPrinted>
  <dcterms:created xsi:type="dcterms:W3CDTF">2025-12-12T09:12:30Z</dcterms:created>
  <dcterms:modified xsi:type="dcterms:W3CDTF">2026-02-03T09:21:14Z</dcterms:modified>
  <cp:category/>
</cp:coreProperties>
</file>