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30_経営比較分析表\R6年度(R7年度照会)\02_確認データ\"/>
    </mc:Choice>
  </mc:AlternateContent>
  <xr:revisionPtr revIDLastSave="0" documentId="13_ncr:1_{C0800E85-E7D3-4C7C-89F6-46866AA0E069}" xr6:coauthVersionLast="47" xr6:coauthVersionMax="47" xr10:uidLastSave="{00000000-0000-0000-0000-000000000000}"/>
  <workbookProtection workbookAlgorithmName="SHA-512" workbookHashValue="G/Ak6bPEYt1o1P0Uo7nwaXVLtZqwEZf8+T2QmGwi5gcplYVXIhlaazqy8h6k6enHq1qZQmbwdfyAJC/jarb2ag==" workbookSaltValue="TF7YZ+TpcGNWpdz8T3YFT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AT10" i="4"/>
  <c r="I10"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<sst xmlns="http://schemas.openxmlformats.org/spreadsheetml/2006/main" count="253" uniqueCount="115">
  <si>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</si>
  <si>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</si>
  <si>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</si>
  <si>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</si>
  <si>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</si>
  <si>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</si>
  <si>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</si>
  <si>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</si>
  <si>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</si>
  <si>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</si>
  <si>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</si>
  <si>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</si>
  <si>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</si>
  <si>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</si>
  <si>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</si>
  <si>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</si>
  <si>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</si>
  <si>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</si>
  <si>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</si>
  <si>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</si>
  <si>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</si>
  <si>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</si>
  <si>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</si>
  <si>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</si>
  <si>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</si>
  <si>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</si>
  <si>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</si>
  <si>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</si>
  <si>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</si>
  <si>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</si>
  <si>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</si>
  <si>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</si>
  <si>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</si>
  <si>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</si>
  <si>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</si>
  <si>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</si>
  <si>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</si>
  <si>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</si>
  <si>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</si>
  <si>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</si>
  <si>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</si>
  <si>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</si>
  <si>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</si>
  <si>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</si>
  <si>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</si>
  <si>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</si>
  <si>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</si>
  <si>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</si>
  <si>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</si>
  <si>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</si>
  <si>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</si>
  <si>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</si>
  <si>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</si>
  <si>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</si>
  <si>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</si>
  <si>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</si>
  <si>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</si>
  <si>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</si>
  <si>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</si>
  <si>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</si>
  <si>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</si>
  <si>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</si>
  <si>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</si>
  <si>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</si>
  <si>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</si>
  <si>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</si>
  <si>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</si>
  <si>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</si>
  <si>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</si>
  <si>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</si>
  <si>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</si>
  <si>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</si>
  <si>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</si>
  <si>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</si>
  <si>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</si>
  <si>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</si>
  <si>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</si>
  <si>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</si>
  <si>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</si>
  <si>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</si>
  <si>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</si>
  <si>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</si>
  <si>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</si>
  <si>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</si>
  <si>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</si>
  <si>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</si>
  <si>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</si>
  <si>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</si>
  <si>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</si>
  <si>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</si>
  <si>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</si>
  <si>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</si>
  <si>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</si>
  <si>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</si>
  <si>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</si>
  <si>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</si>
  <si>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</si>
  <si>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</si>
  <si>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</si>
  <si>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</si>
  <si>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</si>
  <si>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</si>
  <si>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</si>
  <si>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</si>
  <si>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</si>
  <si>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</si>
  <si>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</si>
  <si>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</si>
  <si>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</si>
  <si>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</si>
  <si>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</si>
  <si>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</si>
  <si>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本事業は平成16年度開始であり、浄化槽施設の老朽化までは猶予があることから、当面は通常の保守点検管理業務の中で修繕等に努めていく。</t>
    <phoneticPr fontId="4"/>
  </si>
  <si>
    <t>　浄化槽整備という性質上、設置即接続となる場合が大多数であり、水洗化率上の問題はないが、行政面積の広い本町では、点在する浄化槽の維持管理経費が割高となることから汚水処理原価が高くなるため、引き続き経費削減に向け、鋭意努めていく。
　今後も浄化槽整備事業は継続する見込みであるため、中・長期的な視点からみても収支バランス上、一般会計からの繰り入れが必要である。</t>
    <phoneticPr fontId="4"/>
  </si>
  <si>
    <t>　本事業は、平成16年度より浄化槽整備事業を開始し、令和6年度末現在370基を整備した。平成11年度に整備した個別排水処理事業の2基と合わせ、同一会計で処理を行っている。
　令和2年度より、健全な経営状態を目指し財務管理の明確化を図ることを目的として、地方公営企業法適用へと移行した。
　各指標の特徴としては、汚水処理費が高額であり現在の使用料では賄いきれないため、汚水処理原価が平均値よりも高い値となり、経費回収率が低い状態となっている。これは、事業対象の処理区域を下水道事業と農業集落排水処理事業以外の区域としているためであり、行政面積の広い本町においては、各所に点在する浄化槽の効率的な維持管理が困難であり、経費が割高となっていることが主な要因である。
　資本費では、平成28年度末で下水道等事業、農業集落排水処理事業における処理面積拡張事業が概成し、汚水処理施設の新規設置は浄化槽事業のみとなることから、引き続き浄化槽設置事業は継続していく見込み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</si>
</sst>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56-404D-A4D2-B7A1E95B10B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556-404D-A4D2-B7A1E95B10B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45.37</c:v>
                </c:pt>
                <c:pt idx="1">
                  <c:v>45.67</c:v>
                </c:pt>
                <c:pt idx="2">
                  <c:v>46.27</c:v>
                </c:pt>
                <c:pt idx="3">
                  <c:v>44.48</c:v>
                </c:pt>
                <c:pt idx="4">
                  <c:v>28.52</c:v>
                </c:pt>
              </c:numCache>
            </c:numRef>
          </c:val>
          <c:extLst>
            <c:ext xmlns:c16="http://schemas.microsoft.com/office/drawing/2014/chart" uri="{C3380CC4-5D6E-409C-BE32-E72D297353CC}">
              <c16:uniqueId val="{00000000-F6CD-4142-92FA-E53A15743B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F6CD-4142-92FA-E53A15743B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CC0-4BF3-8083-5E55E155CB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DCC0-4BF3-8083-5E55E155CB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100.74</c:v>
                </c:pt>
                <c:pt idx="1">
                  <c:v>104.12</c:v>
                </c:pt>
                <c:pt idx="2">
                  <c:v>102.84</c:v>
                </c:pt>
                <c:pt idx="3">
                  <c:v>100.8</c:v>
                </c:pt>
                <c:pt idx="4">
                  <c:v>108.41</c:v>
                </c:pt>
              </c:numCache>
            </c:numRef>
          </c:val>
          <c:extLst>
            <c:ext xmlns:c16="http://schemas.microsoft.com/office/drawing/2014/chart" uri="{C3380CC4-5D6E-409C-BE32-E72D297353CC}">
              <c16:uniqueId val="{00000000-DD51-4F9D-91F4-5938C39B94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DD51-4F9D-91F4-5938C39B94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4.18</c:v>
                </c:pt>
                <c:pt idx="1">
                  <c:v>8.16</c:v>
                </c:pt>
                <c:pt idx="2">
                  <c:v>11.91</c:v>
                </c:pt>
                <c:pt idx="3">
                  <c:v>15.65</c:v>
                </c:pt>
                <c:pt idx="4">
                  <c:v>19.28</c:v>
                </c:pt>
              </c:numCache>
            </c:numRef>
          </c:val>
          <c:extLst>
            <c:ext xmlns:c16="http://schemas.microsoft.com/office/drawing/2014/chart" uri="{C3380CC4-5D6E-409C-BE32-E72D297353CC}">
              <c16:uniqueId val="{00000000-C10F-47E0-A585-75823E0523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C10F-47E0-A585-75823E0523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1B-4C4D-B29C-63CAACEE5BB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91B-4C4D-B29C-63CAACEE5BB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C4-483C-A465-EA7D134520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D1C4-483C-A465-EA7D134520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60.8</c:v>
                </c:pt>
                <c:pt idx="1">
                  <c:v>81.89</c:v>
                </c:pt>
                <c:pt idx="2">
                  <c:v>72.209999999999994</c:v>
                </c:pt>
                <c:pt idx="3">
                  <c:v>78.19</c:v>
                </c:pt>
                <c:pt idx="4">
                  <c:v>99.78</c:v>
                </c:pt>
              </c:numCache>
            </c:numRef>
          </c:val>
          <c:extLst>
            <c:ext xmlns:c16="http://schemas.microsoft.com/office/drawing/2014/chart" uri="{C3380CC4-5D6E-409C-BE32-E72D297353CC}">
              <c16:uniqueId val="{00000000-A7CB-4479-9AD2-C2EC64B6B43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A7CB-4479-9AD2-C2EC64B6B43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0C-41D1-A95A-7D945FF41C4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AB0C-41D1-A95A-7D945FF41C4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38.85</c:v>
                </c:pt>
                <c:pt idx="1">
                  <c:v>40.32</c:v>
                </c:pt>
                <c:pt idx="2">
                  <c:v>41.79</c:v>
                </c:pt>
                <c:pt idx="3">
                  <c:v>37.65</c:v>
                </c:pt>
                <c:pt idx="4">
                  <c:v>38.92</c:v>
                </c:pt>
              </c:numCache>
            </c:numRef>
          </c:val>
          <c:extLst>
            <c:ext xmlns:c16="http://schemas.microsoft.com/office/drawing/2014/chart" uri="{C3380CC4-5D6E-409C-BE32-E72D297353CC}">
              <c16:uniqueId val="{00000000-9BD8-49CA-AFB2-8522702318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9BD8-49CA-AFB2-8522702318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625.83000000000004</c:v>
                </c:pt>
                <c:pt idx="1">
                  <c:v>601.26</c:v>
                </c:pt>
                <c:pt idx="2">
                  <c:v>589.69000000000005</c:v>
                </c:pt>
                <c:pt idx="3">
                  <c:v>657.75</c:v>
                </c:pt>
                <c:pt idx="4">
                  <c:v>638.89</c:v>
                </c:pt>
              </c:numCache>
            </c:numRef>
          </c:val>
          <c:extLst>
            <c:ext xmlns:c16="http://schemas.microsoft.com/office/drawing/2014/chart" uri="{C3380CC4-5D6E-409C-BE32-E72D297353CC}">
              <c16:uniqueId val="{00000000-26B4-4203-B1D8-019B1C577B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26B4-4203-B1D8-019B1C577B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1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西会津町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5408</v>
      </c>
      <c r="AM8" s="36"/>
      <c r="AN8" s="36"/>
      <c r="AO8" s="36"/>
      <c r="AP8" s="36"/>
      <c r="AQ8" s="36"/>
      <c r="AR8" s="36"/>
      <c r="AS8" s="36"/>
      <c r="AT8" s="37">
        <f>データ!T6</f>
        <v>298.18</v>
      </c>
      <c r="AU8" s="37"/>
      <c r="AV8" s="37"/>
      <c r="AW8" s="37"/>
      <c r="AX8" s="37"/>
      <c r="AY8" s="37"/>
      <c r="AZ8" s="37"/>
      <c r="BA8" s="37"/>
      <c r="BB8" s="37">
        <f>データ!U6</f>
        <v>18.14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42.86</v>
      </c>
      <c r="J10" s="37"/>
      <c r="K10" s="37"/>
      <c r="L10" s="37"/>
      <c r="M10" s="37"/>
      <c r="N10" s="37"/>
      <c r="O10" s="37"/>
      <c r="P10" s="37">
        <f>データ!P6</f>
        <v>14.13</v>
      </c>
      <c r="Q10" s="37"/>
      <c r="R10" s="37"/>
      <c r="S10" s="37"/>
      <c r="T10" s="37"/>
      <c r="U10" s="37"/>
      <c r="V10" s="37"/>
      <c r="W10" s="37">
        <f>データ!Q6</f>
        <v>100</v>
      </c>
      <c r="X10" s="37"/>
      <c r="Y10" s="37"/>
      <c r="Z10" s="37"/>
      <c r="AA10" s="37"/>
      <c r="AB10" s="37"/>
      <c r="AC10" s="37"/>
      <c r="AD10" s="36">
        <f>データ!R6</f>
        <v>4730</v>
      </c>
      <c r="AE10" s="36"/>
      <c r="AF10" s="36"/>
      <c r="AG10" s="36"/>
      <c r="AH10" s="36"/>
      <c r="AI10" s="36"/>
      <c r="AJ10" s="36"/>
      <c r="AK10" s="2"/>
      <c r="AL10" s="36">
        <f>データ!V6</f>
        <v>756</v>
      </c>
      <c r="AM10" s="36"/>
      <c r="AN10" s="36"/>
      <c r="AO10" s="36"/>
      <c r="AP10" s="36"/>
      <c r="AQ10" s="36"/>
      <c r="AR10" s="36"/>
      <c r="AS10" s="36"/>
      <c r="AT10" s="37">
        <f>データ!W6</f>
        <v>0.13</v>
      </c>
      <c r="AU10" s="37"/>
      <c r="AV10" s="37"/>
      <c r="AW10" s="37"/>
      <c r="AX10" s="37"/>
      <c r="AY10" s="37"/>
      <c r="AZ10" s="37"/>
      <c r="BA10" s="37"/>
      <c r="BB10" s="37">
        <f>データ!X6</f>
        <v>5815.38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jQI2v5Hr0FFu9ZMIH2jCj63bzAYFGKHQdQedNNoSXSKFi5c+YhlVeEMy8SxclbZUVH5a2H++gEP8LOPeBttPZA==" saltValue="Gt34Sps2W0UeDxnkhmQH2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74055</v>
      </c>
      <c r="D6" s="19">
        <f t="shared" si="3"/>
        <v>46</v>
      </c>
      <c r="E6" s="19">
        <f t="shared" si="3"/>
        <v>18</v>
      </c>
      <c r="F6" s="19">
        <f t="shared" si="3"/>
        <v>0</v>
      </c>
      <c r="G6" s="19">
        <f t="shared" si="3"/>
        <v>0</v>
      </c>
      <c r="H6" s="19" t="str">
        <f t="shared" si="3"/>
        <v>福島県　西会津町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42.86</v>
      </c>
      <c r="P6" s="20">
        <f t="shared" si="3"/>
        <v>14.13</v>
      </c>
      <c r="Q6" s="20">
        <f t="shared" si="3"/>
        <v>100</v>
      </c>
      <c r="R6" s="20">
        <f t="shared" si="3"/>
        <v>4730</v>
      </c>
      <c r="S6" s="20">
        <f t="shared" si="3"/>
        <v>5408</v>
      </c>
      <c r="T6" s="20">
        <f t="shared" si="3"/>
        <v>298.18</v>
      </c>
      <c r="U6" s="20">
        <f t="shared" si="3"/>
        <v>18.14</v>
      </c>
      <c r="V6" s="20">
        <f t="shared" si="3"/>
        <v>756</v>
      </c>
      <c r="W6" s="20">
        <f t="shared" si="3"/>
        <v>0.13</v>
      </c>
      <c r="X6" s="20">
        <f t="shared" si="3"/>
        <v>5815.38</v>
      </c>
      <c r="Y6" s="21">
        <f>IF(Y7="",NA(),Y7)</f>
        <v>100.74</v>
      </c>
      <c r="Z6" s="21">
        <f t="shared" ref="Z6:AH6" si="4">IF(Z7="",NA(),Z7)</f>
        <v>104.12</v>
      </c>
      <c r="AA6" s="21">
        <f t="shared" si="4"/>
        <v>102.84</v>
      </c>
      <c r="AB6" s="21">
        <f t="shared" si="4"/>
        <v>100.8</v>
      </c>
      <c r="AC6" s="21">
        <f t="shared" si="4"/>
        <v>108.41</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60.8</v>
      </c>
      <c r="AV6" s="21">
        <f t="shared" ref="AV6:BD6" si="6">IF(AV7="",NA(),AV7)</f>
        <v>81.89</v>
      </c>
      <c r="AW6" s="21">
        <f t="shared" si="6"/>
        <v>72.209999999999994</v>
      </c>
      <c r="AX6" s="21">
        <f t="shared" si="6"/>
        <v>78.19</v>
      </c>
      <c r="AY6" s="21">
        <f t="shared" si="6"/>
        <v>99.78</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38.85</v>
      </c>
      <c r="BR6" s="21">
        <f t="shared" ref="BR6:BZ6" si="8">IF(BR7="",NA(),BR7)</f>
        <v>40.32</v>
      </c>
      <c r="BS6" s="21">
        <f t="shared" si="8"/>
        <v>41.79</v>
      </c>
      <c r="BT6" s="21">
        <f t="shared" si="8"/>
        <v>37.65</v>
      </c>
      <c r="BU6" s="21">
        <f t="shared" si="8"/>
        <v>38.92</v>
      </c>
      <c r="BV6" s="21">
        <f t="shared" si="8"/>
        <v>60.59</v>
      </c>
      <c r="BW6" s="21">
        <f t="shared" si="8"/>
        <v>60</v>
      </c>
      <c r="BX6" s="21">
        <f t="shared" si="8"/>
        <v>59.01</v>
      </c>
      <c r="BY6" s="21">
        <f t="shared" si="8"/>
        <v>56.06</v>
      </c>
      <c r="BZ6" s="21">
        <f t="shared" si="8"/>
        <v>53.25</v>
      </c>
      <c r="CA6" s="20" t="str">
        <f>IF(CA7="","",IF(CA7="-","【-】","【"&amp;SUBSTITUTE(TEXT(CA7,"#,##0.00"),"-","△")&amp;"】"))</f>
        <v>【51.14】</v>
      </c>
      <c r="CB6" s="21">
        <f>IF(CB7="",NA(),CB7)</f>
        <v>625.83000000000004</v>
      </c>
      <c r="CC6" s="21">
        <f t="shared" ref="CC6:CK6" si="9">IF(CC7="",NA(),CC7)</f>
        <v>601.26</v>
      </c>
      <c r="CD6" s="21">
        <f t="shared" si="9"/>
        <v>589.69000000000005</v>
      </c>
      <c r="CE6" s="21">
        <f t="shared" si="9"/>
        <v>657.75</v>
      </c>
      <c r="CF6" s="21">
        <f t="shared" si="9"/>
        <v>638.89</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45.37</v>
      </c>
      <c r="CN6" s="21">
        <f t="shared" ref="CN6:CV6" si="10">IF(CN7="",NA(),CN7)</f>
        <v>45.67</v>
      </c>
      <c r="CO6" s="21">
        <f t="shared" si="10"/>
        <v>46.27</v>
      </c>
      <c r="CP6" s="21">
        <f t="shared" si="10"/>
        <v>44.48</v>
      </c>
      <c r="CQ6" s="21">
        <f t="shared" si="10"/>
        <v>28.52</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4.18</v>
      </c>
      <c r="DJ6" s="21">
        <f t="shared" ref="DJ6:DR6" si="12">IF(DJ7="",NA(),DJ7)</f>
        <v>8.16</v>
      </c>
      <c r="DK6" s="21">
        <f t="shared" si="12"/>
        <v>11.91</v>
      </c>
      <c r="DL6" s="21">
        <f t="shared" si="12"/>
        <v>15.65</v>
      </c>
      <c r="DM6" s="21">
        <f t="shared" si="12"/>
        <v>19.28</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74055</v>
      </c>
      <c r="D7" s="23">
        <v>46</v>
      </c>
      <c r="E7" s="23">
        <v>18</v>
      </c>
      <c r="F7" s="23">
        <v>0</v>
      </c>
      <c r="G7" s="23">
        <v>0</v>
      </c>
      <c r="H7" s="23" t="s">
        <v>96</v>
      </c>
      <c r="I7" s="23" t="s">
        <v>97</v>
      </c>
      <c r="J7" s="23" t="s">
        <v>98</v>
      </c>
      <c r="K7" s="23" t="s">
        <v>99</v>
      </c>
      <c r="L7" s="23" t="s">
        <v>100</v>
      </c>
      <c r="M7" s="23" t="s">
        <v>101</v>
      </c>
      <c r="N7" s="24" t="s">
        <v>102</v>
      </c>
      <c r="O7" s="24">
        <v>42.86</v>
      </c>
      <c r="P7" s="24">
        <v>14.13</v>
      </c>
      <c r="Q7" s="24">
        <v>100</v>
      </c>
      <c r="R7" s="24">
        <v>4730</v>
      </c>
      <c r="S7" s="24">
        <v>5408</v>
      </c>
      <c r="T7" s="24">
        <v>298.18</v>
      </c>
      <c r="U7" s="24">
        <v>18.14</v>
      </c>
      <c r="V7" s="24">
        <v>756</v>
      </c>
      <c r="W7" s="24">
        <v>0.13</v>
      </c>
      <c r="X7" s="24">
        <v>5815.38</v>
      </c>
      <c r="Y7" s="24">
        <v>100.74</v>
      </c>
      <c r="Z7" s="24">
        <v>104.12</v>
      </c>
      <c r="AA7" s="24">
        <v>102.84</v>
      </c>
      <c r="AB7" s="24">
        <v>100.8</v>
      </c>
      <c r="AC7" s="24">
        <v>108.41</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60.8</v>
      </c>
      <c r="AV7" s="24">
        <v>81.89</v>
      </c>
      <c r="AW7" s="24">
        <v>72.209999999999994</v>
      </c>
      <c r="AX7" s="24">
        <v>78.19</v>
      </c>
      <c r="AY7" s="24">
        <v>99.78</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38.85</v>
      </c>
      <c r="BR7" s="24">
        <v>40.32</v>
      </c>
      <c r="BS7" s="24">
        <v>41.79</v>
      </c>
      <c r="BT7" s="24">
        <v>37.65</v>
      </c>
      <c r="BU7" s="24">
        <v>38.92</v>
      </c>
      <c r="BV7" s="24">
        <v>60.59</v>
      </c>
      <c r="BW7" s="24">
        <v>60</v>
      </c>
      <c r="BX7" s="24">
        <v>59.01</v>
      </c>
      <c r="BY7" s="24">
        <v>56.06</v>
      </c>
      <c r="BZ7" s="24">
        <v>53.25</v>
      </c>
      <c r="CA7" s="24">
        <v>51.14</v>
      </c>
      <c r="CB7" s="24">
        <v>625.83000000000004</v>
      </c>
      <c r="CC7" s="24">
        <v>601.26</v>
      </c>
      <c r="CD7" s="24">
        <v>589.69000000000005</v>
      </c>
      <c r="CE7" s="24">
        <v>657.75</v>
      </c>
      <c r="CF7" s="24">
        <v>638.89</v>
      </c>
      <c r="CG7" s="24">
        <v>280.23</v>
      </c>
      <c r="CH7" s="24">
        <v>282.70999999999998</v>
      </c>
      <c r="CI7" s="24">
        <v>291.82</v>
      </c>
      <c r="CJ7" s="24">
        <v>304.36</v>
      </c>
      <c r="CK7" s="24">
        <v>325.45</v>
      </c>
      <c r="CL7" s="24">
        <v>329.31</v>
      </c>
      <c r="CM7" s="24">
        <v>45.37</v>
      </c>
      <c r="CN7" s="24">
        <v>45.67</v>
      </c>
      <c r="CO7" s="24">
        <v>46.27</v>
      </c>
      <c r="CP7" s="24">
        <v>44.48</v>
      </c>
      <c r="CQ7" s="24">
        <v>28.52</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4.18</v>
      </c>
      <c r="DJ7" s="24">
        <v>8.16</v>
      </c>
      <c r="DK7" s="24">
        <v>11.91</v>
      </c>
      <c r="DL7" s="24">
        <v>15.65</v>
      </c>
      <c r="DM7" s="24">
        <v>19.28</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cl173</cp:lastModifiedBy>
  <dcterms:created xsi:type="dcterms:W3CDTF">2025-12-23T06:29:33Z</dcterms:created>
  <dcterms:modified xsi:type="dcterms:W3CDTF">2026-02-05T00:43:22Z</dcterms:modified>
  <cp:category/>
</cp:coreProperties>
</file>