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W:\建設課\08_2025年度\03.　公営企業\01.　共通\06.　公営企業（運営・内規等）\04.　照会・通知\R8.1.15【県市町村財政課25(木)〆】公営企業に係る経営比較分析表（令和６年度決算）の分析等について（依頼）\"/>
    </mc:Choice>
  </mc:AlternateContent>
  <xr:revisionPtr revIDLastSave="0" documentId="13_ncr:1_{D6496BC6-1E7D-4B9A-A763-42F762D46852}" xr6:coauthVersionLast="47" xr6:coauthVersionMax="47" xr10:uidLastSave="{00000000-0000-0000-0000-000000000000}"/>
  <workbookProtection workbookAlgorithmName="SHA-512" workbookHashValue="3PBt3tzTy8K3n9qjzqhc0Mosv3Mijp/JLJK+m164hwpG4gFjQ0kDbI30M8fzv2TM2+6GxRM6Z01hZFrm/04ERA==" workbookSaltValue="lho7I6jVl5sUKmRXSkzFuw=="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I85" i="4"/>
  <c r="G85" i="4"/>
  <c r="E85" i="4"/>
  <c r="AT10" i="4"/>
  <c r="P10" i="4"/>
  <c r="P8" i="4"/>
</calcChain>
</file>

<file path=xl/sharedStrings.xml><?xml version="1.0" encoding="utf-8"?>
<sst xmlns="http://schemas.openxmlformats.org/spreadsheetml/2006/main" count="319" uniqueCount="115">
  <si>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</si>
  <si>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</si>
  <si>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</si>
  <si>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</si>
  <si>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</si>
  <si>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</si>
  <si>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</si>
  <si>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</si>
  <si>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</si>
  <si>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</si>
  <si>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</si>
  <si>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</si>
  <si>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</si>
  <si>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</si>
  <si>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</si>
  <si>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</si>
  <si>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</si>
  <si>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</si>
  <si>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</si>
  <si>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</si>
  <si>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</si>
  <si>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</si>
  <si>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</si>
  <si>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</si>
  <si>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</si>
  <si>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</si>
  <si>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</si>
  <si>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</si>
  <si>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</si>
  <si>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</si>
  <si>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</si>
  <si>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</si>
  <si>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</si>
  <si>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</si>
  <si>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</si>
  <si>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</si>
  <si>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</si>
  <si>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</si>
  <si>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</si>
  <si>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</si>
  <si>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</si>
  <si>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</si>
  <si>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</si>
  <si>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</si>
  <si>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</si>
  <si>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</si>
  <si>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</si>
  <si>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</si>
  <si>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</si>
  <si>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</si>
  <si>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</si>
  <si>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</si>
  <si>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</si>
  <si>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</si>
  <si>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</si>
  <si>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</si>
  <si>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</si>
  <si>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</si>
  <si>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</si>
  <si>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</si>
  <si>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</si>
  <si>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</si>
  <si>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</si>
  <si>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</si>
  <si>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</si>
  <si>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</si>
  <si>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</si>
  <si>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</si>
  <si>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</si>
  <si>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</si>
  <si>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</si>
  <si>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</si>
  <si>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</si>
  <si>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</si>
  <si>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</si>
  <si>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</si>
  <si>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</si>
  <si>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</si>
  <si>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</si>
  <si>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</si>
  <si>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</si>
  <si>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</si>
  <si>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</si>
  <si>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</si>
  <si>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</si>
  <si>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</si>
  <si>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</si>
  <si>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</si>
  <si>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</si>
  <si>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</si>
  <si>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</si>
  <si>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</si>
  <si>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</si>
  <si>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</si>
  <si>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</si>
  <si>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</si>
  <si>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</si>
  <si>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</si>
  <si>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</si>
  <si>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</si>
  <si>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</si>
  <si>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</si>
  <si>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</si>
  <si>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</si>
  <si>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</si>
  <si>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</si>
  <si>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</si>
  <si>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</si>
  <si>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</si>
  <si>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</si>
  <si>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</si>
  <si>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</si>
  <si>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経常収支比率は、100％を超えてはいるが、一般会計負担金に依存し収支を保っている状況である。
③流動比率は、法適用して間もないことから資金が少なく、また、多額の企業債償還金があるため100％を下回っているが、今後は償還金の減少により上昇していく見込である。さらに、人口減少等に伴い使用料収入が減少傾向にあるため、今後も経費抑制に取り組む必要がある。
④企業債残高対事業規模比率は、企業債償還を一般会計の負担としている。
⑤経費回収率は、平均値は超えてはいるが、汚水処理経費の節減や加入促進による使用料増加の取り組みを強化するとともに、適正な使用料の改定を行い経営の改善を図っていく必要がある。
⑥汚水処理原価は、平均値より低い状況となっているが引き続きコスト縮減に取り組んでいかなければならない。
⑦施設利用率は、人口減少により処理区域内人口も減少し、施設利用率も低下しており、過大なｽﾍﾟｯｸの施設を活かしきれていない状態である。
⑧水洗化率は、平均並であるが引き続き加入促進等による使用者の増を図る必要がある。</t>
    <rPh sb="396" eb="398">
      <t>カダイ</t>
    </rPh>
    <rPh sb="405" eb="407">
      <t>シセツ</t>
    </rPh>
    <rPh sb="408" eb="409">
      <t>イ</t>
    </rPh>
    <rPh sb="417" eb="419">
      <t>ジョウタイ</t>
    </rPh>
    <rPh sb="432" eb="434">
      <t>ヘイキン</t>
    </rPh>
    <rPh sb="434" eb="435">
      <t>ナ</t>
    </rPh>
    <rPh sb="439" eb="440">
      <t>ヒ</t>
    </rPh>
    <rPh sb="441" eb="442">
      <t>ツヅ</t>
    </rPh>
    <phoneticPr fontId="4"/>
  </si>
  <si>
    <t>　一般会計繰入金に依存した状態であり、経費節減に努めるとともに、適正な使用料の検討と改正や有収水量の確保に向けた効果的な普及啓発活動について研究し実施していくことで、経営の改善を図っていく必要がある。
　今後は予防保全の観点から状態を適時調査・確認し、計画的な修繕を行うとともに、施設の更新については、ストックマネジメント計画に基づき長寿命化による投資の平準化の推進が必要である。</t>
    <phoneticPr fontId="4"/>
  </si>
  <si>
    <t>　北山地区は平成6年度から整備を開始し、平成11年度から処理開始、供用開始から25年以上が経過しています。
　大塩地区は平成11年度から整備を開始し、平成14年度から処理開始、供用開始から20年以上が経過しています。
　裏磐梯地区は平成3年度から整備を開始し、平成9年度から処理開始、供用開始から25年以上が経過しています。
　今後は、施設、設備の老朽化等による更新費用が増加する傾向となっている。このため、ストックマネジメント計画を策定し、下水道施設の計画的かつ効率的な管理を実施している。
　有形固定資産減価償却理は、資産の経過年数が令和6年度の地方公営企業法適用からとなっていることによるものである。</t>
    <rPh sb="1" eb="3">
      <t>キタヤマ</t>
    </rPh>
    <rPh sb="55" eb="57">
      <t>オオシオ</t>
    </rPh>
    <rPh sb="110" eb="113">
      <t>ウラバンダイ</t>
    </rPh>
    <rPh sb="165" eb="167">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</si>
</sst>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D05-46B9-B5CC-F7EFDCB343D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6D05-46B9-B5CC-F7EFDCB343D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36.54</c:v>
                </c:pt>
              </c:numCache>
            </c:numRef>
          </c:val>
          <c:extLst>
            <c:ext xmlns:c16="http://schemas.microsoft.com/office/drawing/2014/chart" uri="{C3380CC4-5D6E-409C-BE32-E72D297353CC}">
              <c16:uniqueId val="{00000000-C35B-44EA-AEDD-7AD1A962F5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C35B-44EA-AEDD-7AD1A962F5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84.92</c:v>
                </c:pt>
              </c:numCache>
            </c:numRef>
          </c:val>
          <c:extLst>
            <c:ext xmlns:c16="http://schemas.microsoft.com/office/drawing/2014/chart" uri="{C3380CC4-5D6E-409C-BE32-E72D297353CC}">
              <c16:uniqueId val="{00000000-78F5-46BA-8697-ADD1C9F48B8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78F5-46BA-8697-ADD1C9F48B8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107.64</c:v>
                </c:pt>
              </c:numCache>
            </c:numRef>
          </c:val>
          <c:extLst>
            <c:ext xmlns:c16="http://schemas.microsoft.com/office/drawing/2014/chart" uri="{C3380CC4-5D6E-409C-BE32-E72D297353CC}">
              <c16:uniqueId val="{00000000-86DE-462B-8C0A-43BE86E171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86DE-462B-8C0A-43BE86E171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4.97</c:v>
                </c:pt>
              </c:numCache>
            </c:numRef>
          </c:val>
          <c:extLst>
            <c:ext xmlns:c16="http://schemas.microsoft.com/office/drawing/2014/chart" uri="{C3380CC4-5D6E-409C-BE32-E72D297353CC}">
              <c16:uniqueId val="{00000000-101A-4AC8-93D6-77AF9DDFC3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101A-4AC8-93D6-77AF9DDFC3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E28-4987-98D5-04F875DA7F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6E28-4987-98D5-04F875DA7F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9D9-419F-A1BB-C4EA30CBC9B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C9D9-419F-A1BB-C4EA30CBC9B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32.22</c:v>
                </c:pt>
              </c:numCache>
            </c:numRef>
          </c:val>
          <c:extLst>
            <c:ext xmlns:c16="http://schemas.microsoft.com/office/drawing/2014/chart" uri="{C3380CC4-5D6E-409C-BE32-E72D297353CC}">
              <c16:uniqueId val="{00000000-045C-486D-ABDA-F775605BB9A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045C-486D-ABDA-F775605BB9A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8FC-469A-B4B5-A9465AF41E9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08FC-469A-B4B5-A9465AF41E9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99.9</c:v>
                </c:pt>
              </c:numCache>
            </c:numRef>
          </c:val>
          <c:extLst>
            <c:ext xmlns:c16="http://schemas.microsoft.com/office/drawing/2014/chart" uri="{C3380CC4-5D6E-409C-BE32-E72D297353CC}">
              <c16:uniqueId val="{00000000-D545-4319-AA08-CF3DCC0A338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D545-4319-AA08-CF3DCC0A338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185.05</c:v>
                </c:pt>
              </c:numCache>
            </c:numRef>
          </c:val>
          <c:extLst>
            <c:ext xmlns:c16="http://schemas.microsoft.com/office/drawing/2014/chart" uri="{C3380CC4-5D6E-409C-BE32-E72D297353CC}">
              <c16:uniqueId val="{00000000-0C85-4F9B-811A-A39D0218A2E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0C85-4F9B-811A-A39D0218A2E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L1" zoomScale="85" zoomScaleNormal="85"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北塩原村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2394</v>
      </c>
      <c r="AM8" s="41"/>
      <c r="AN8" s="41"/>
      <c r="AO8" s="41"/>
      <c r="AP8" s="41"/>
      <c r="AQ8" s="41"/>
      <c r="AR8" s="41"/>
      <c r="AS8" s="41"/>
      <c r="AT8" s="34">
        <f>データ!T6</f>
        <v>234.08</v>
      </c>
      <c r="AU8" s="34"/>
      <c r="AV8" s="34"/>
      <c r="AW8" s="34"/>
      <c r="AX8" s="34"/>
      <c r="AY8" s="34"/>
      <c r="AZ8" s="34"/>
      <c r="BA8" s="34"/>
      <c r="BB8" s="34">
        <f>データ!U6</f>
        <v>10.23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82.71</v>
      </c>
      <c r="J10" s="34"/>
      <c r="K10" s="34"/>
      <c r="L10" s="34"/>
      <c r="M10" s="34"/>
      <c r="N10" s="34"/>
      <c r="O10" s="34"/>
      <c r="P10" s="34">
        <f>データ!P6</f>
        <v>85.94</v>
      </c>
      <c r="Q10" s="34"/>
      <c r="R10" s="34"/>
      <c r="S10" s="34"/>
      <c r="T10" s="34"/>
      <c r="U10" s="34"/>
      <c r="V10" s="34"/>
      <c r="W10" s="34">
        <f>データ!Q6</f>
        <v>67.52</v>
      </c>
      <c r="X10" s="34"/>
      <c r="Y10" s="34"/>
      <c r="Z10" s="34"/>
      <c r="AA10" s="34"/>
      <c r="AB10" s="34"/>
      <c r="AC10" s="34"/>
      <c r="AD10" s="41">
        <f>データ!R6</f>
        <v>3619</v>
      </c>
      <c r="AE10" s="41"/>
      <c r="AF10" s="41"/>
      <c r="AG10" s="41"/>
      <c r="AH10" s="41"/>
      <c r="AI10" s="41"/>
      <c r="AJ10" s="41"/>
      <c r="AK10" s="2"/>
      <c r="AL10" s="41">
        <f>データ!V6</f>
        <v>2036</v>
      </c>
      <c r="AM10" s="41"/>
      <c r="AN10" s="41"/>
      <c r="AO10" s="41"/>
      <c r="AP10" s="41"/>
      <c r="AQ10" s="41"/>
      <c r="AR10" s="41"/>
      <c r="AS10" s="41"/>
      <c r="AT10" s="34">
        <f>データ!W6</f>
        <v>3.38</v>
      </c>
      <c r="AU10" s="34"/>
      <c r="AV10" s="34"/>
      <c r="AW10" s="34"/>
      <c r="AX10" s="34"/>
      <c r="AY10" s="34"/>
      <c r="AZ10" s="34"/>
      <c r="BA10" s="34"/>
      <c r="BB10" s="34">
        <f>データ!X6</f>
        <v>602.37</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112</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241CRsQvKEVSuaqsTRtw6NchM1X0URb5N9N8PvJp4EYVxCdYPnuz8rENV7CElBpJXVaz06VtnLIZ/JPAtSkT1Q==" saltValue="ZHSdoAnAhe3LjMdxpcK0E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74021</v>
      </c>
      <c r="D6" s="19">
        <f t="shared" si="3"/>
        <v>46</v>
      </c>
      <c r="E6" s="19">
        <f t="shared" si="3"/>
        <v>17</v>
      </c>
      <c r="F6" s="19">
        <f t="shared" si="3"/>
        <v>4</v>
      </c>
      <c r="G6" s="19">
        <f t="shared" si="3"/>
        <v>0</v>
      </c>
      <c r="H6" s="19" t="str">
        <f t="shared" si="3"/>
        <v>福島県　北塩原村</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82.71</v>
      </c>
      <c r="P6" s="20">
        <f t="shared" si="3"/>
        <v>85.94</v>
      </c>
      <c r="Q6" s="20">
        <f t="shared" si="3"/>
        <v>67.52</v>
      </c>
      <c r="R6" s="20">
        <f t="shared" si="3"/>
        <v>3619</v>
      </c>
      <c r="S6" s="20">
        <f t="shared" si="3"/>
        <v>2394</v>
      </c>
      <c r="T6" s="20">
        <f t="shared" si="3"/>
        <v>234.08</v>
      </c>
      <c r="U6" s="20">
        <f t="shared" si="3"/>
        <v>10.23</v>
      </c>
      <c r="V6" s="20">
        <f t="shared" si="3"/>
        <v>2036</v>
      </c>
      <c r="W6" s="20">
        <f t="shared" si="3"/>
        <v>3.38</v>
      </c>
      <c r="X6" s="20">
        <f t="shared" si="3"/>
        <v>602.37</v>
      </c>
      <c r="Y6" s="21" t="str">
        <f>IF(Y7="",NA(),Y7)</f>
        <v>-</v>
      </c>
      <c r="Z6" s="21" t="str">
        <f t="shared" ref="Z6:AH6" si="4">IF(Z7="",NA(),Z7)</f>
        <v>-</v>
      </c>
      <c r="AA6" s="21" t="str">
        <f t="shared" si="4"/>
        <v>-</v>
      </c>
      <c r="AB6" s="21" t="str">
        <f t="shared" si="4"/>
        <v>-</v>
      </c>
      <c r="AC6" s="21">
        <f t="shared" si="4"/>
        <v>107.64</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32.22</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99.9</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185.05</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36.54</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84.92</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4.97</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74021</v>
      </c>
      <c r="D7" s="23">
        <v>46</v>
      </c>
      <c r="E7" s="23">
        <v>17</v>
      </c>
      <c r="F7" s="23">
        <v>4</v>
      </c>
      <c r="G7" s="23">
        <v>0</v>
      </c>
      <c r="H7" s="23" t="s">
        <v>96</v>
      </c>
      <c r="I7" s="23" t="s">
        <v>97</v>
      </c>
      <c r="J7" s="23" t="s">
        <v>98</v>
      </c>
      <c r="K7" s="23" t="s">
        <v>99</v>
      </c>
      <c r="L7" s="23" t="s">
        <v>100</v>
      </c>
      <c r="M7" s="23" t="s">
        <v>101</v>
      </c>
      <c r="N7" s="24" t="s">
        <v>102</v>
      </c>
      <c r="O7" s="24">
        <v>82.71</v>
      </c>
      <c r="P7" s="24">
        <v>85.94</v>
      </c>
      <c r="Q7" s="24">
        <v>67.52</v>
      </c>
      <c r="R7" s="24">
        <v>3619</v>
      </c>
      <c r="S7" s="24">
        <v>2394</v>
      </c>
      <c r="T7" s="24">
        <v>234.08</v>
      </c>
      <c r="U7" s="24">
        <v>10.23</v>
      </c>
      <c r="V7" s="24">
        <v>2036</v>
      </c>
      <c r="W7" s="24">
        <v>3.38</v>
      </c>
      <c r="X7" s="24">
        <v>602.37</v>
      </c>
      <c r="Y7" s="24" t="s">
        <v>102</v>
      </c>
      <c r="Z7" s="24" t="s">
        <v>102</v>
      </c>
      <c r="AA7" s="24" t="s">
        <v>102</v>
      </c>
      <c r="AB7" s="24" t="s">
        <v>102</v>
      </c>
      <c r="AC7" s="24">
        <v>107.64</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32.22</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99.9</v>
      </c>
      <c r="BV7" s="24" t="s">
        <v>102</v>
      </c>
      <c r="BW7" s="24" t="s">
        <v>102</v>
      </c>
      <c r="BX7" s="24" t="s">
        <v>102</v>
      </c>
      <c r="BY7" s="24" t="s">
        <v>102</v>
      </c>
      <c r="BZ7" s="24">
        <v>66.63</v>
      </c>
      <c r="CA7" s="24">
        <v>72.92</v>
      </c>
      <c r="CB7" s="24" t="s">
        <v>102</v>
      </c>
      <c r="CC7" s="24" t="s">
        <v>102</v>
      </c>
      <c r="CD7" s="24" t="s">
        <v>102</v>
      </c>
      <c r="CE7" s="24" t="s">
        <v>102</v>
      </c>
      <c r="CF7" s="24">
        <v>185.05</v>
      </c>
      <c r="CG7" s="24" t="s">
        <v>102</v>
      </c>
      <c r="CH7" s="24" t="s">
        <v>102</v>
      </c>
      <c r="CI7" s="24" t="s">
        <v>102</v>
      </c>
      <c r="CJ7" s="24" t="s">
        <v>102</v>
      </c>
      <c r="CK7" s="24">
        <v>252.17</v>
      </c>
      <c r="CL7" s="24">
        <v>225.78</v>
      </c>
      <c r="CM7" s="24" t="s">
        <v>102</v>
      </c>
      <c r="CN7" s="24" t="s">
        <v>102</v>
      </c>
      <c r="CO7" s="24" t="s">
        <v>102</v>
      </c>
      <c r="CP7" s="24" t="s">
        <v>102</v>
      </c>
      <c r="CQ7" s="24">
        <v>36.54</v>
      </c>
      <c r="CR7" s="24" t="s">
        <v>102</v>
      </c>
      <c r="CS7" s="24" t="s">
        <v>102</v>
      </c>
      <c r="CT7" s="24" t="s">
        <v>102</v>
      </c>
      <c r="CU7" s="24" t="s">
        <v>102</v>
      </c>
      <c r="CV7" s="24">
        <v>42.15</v>
      </c>
      <c r="CW7" s="24">
        <v>43.17</v>
      </c>
      <c r="CX7" s="24" t="s">
        <v>102</v>
      </c>
      <c r="CY7" s="24" t="s">
        <v>102</v>
      </c>
      <c r="CZ7" s="24" t="s">
        <v>102</v>
      </c>
      <c r="DA7" s="24" t="s">
        <v>102</v>
      </c>
      <c r="DB7" s="24">
        <v>84.92</v>
      </c>
      <c r="DC7" s="24" t="s">
        <v>102</v>
      </c>
      <c r="DD7" s="24" t="s">
        <v>102</v>
      </c>
      <c r="DE7" s="24" t="s">
        <v>102</v>
      </c>
      <c r="DF7" s="24" t="s">
        <v>102</v>
      </c>
      <c r="DG7" s="24">
        <v>84.21</v>
      </c>
      <c r="DH7" s="24">
        <v>86.31</v>
      </c>
      <c r="DI7" s="24" t="s">
        <v>102</v>
      </c>
      <c r="DJ7" s="24" t="s">
        <v>102</v>
      </c>
      <c r="DK7" s="24" t="s">
        <v>102</v>
      </c>
      <c r="DL7" s="24" t="s">
        <v>102</v>
      </c>
      <c r="DM7" s="24">
        <v>4.97</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