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WiNGgP3MheJGGV63NpbQMiNtbyqeVceRtuOO/+k+r9RDNxmX16f+bM1CVIJk2zMjJuMBZnoRhwvmx4/QvLwXPQ==" workbookSaltValue="q9ZEMxp4dh+OZ3oHEewAd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<sst xmlns="http://schemas.openxmlformats.org/spreadsheetml/2006/main" xmlns:r="http://schemas.openxmlformats.org/officeDocument/2006/relationships" count="114" uniqueCount="114">
  <si>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</si>
  <si>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</si>
  <si>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</si>
  <si>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</si>
  <si>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</si>
  <si>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</si>
  <si>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</si>
  <si>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</si>
  <si>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</si>
  <si>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</si>
  <si>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</si>
  <si>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</si>
  <si>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</si>
  <si>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</si>
  <si>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</si>
  <si>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</si>
  <si>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</si>
  <si>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</si>
  <si>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</si>
  <si>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</si>
  <si>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</si>
  <si>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</si>
  <si>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</si>
  <si>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</si>
  <si>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</si>
  <si>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</si>
  <si>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</si>
  <si>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</si>
  <si>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</si>
  <si>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</si>
  <si>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</si>
  <si>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</si>
  <si>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</si>
  <si>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</si>
  <si>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</si>
  <si>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</si>
  <si>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</si>
  <si>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</si>
  <si>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</si>
  <si>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</si>
  <si>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</si>
  <si>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</si>
  <si>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</si>
  <si>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</si>
  <si>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</si>
  <si>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</si>
  <si>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</si>
  <si>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</si>
  <si>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</si>
  <si>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</si>
  <si>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</si>
  <si>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</si>
  <si>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</si>
  <si>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</si>
  <si>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</si>
  <si>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</si>
  <si>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</si>
  <si>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</si>
  <si>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</si>
  <si>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</si>
  <si>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</si>
  <si>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</si>
  <si>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</si>
  <si>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</si>
  <si>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</si>
  <si>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</si>
  <si>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</si>
  <si>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</si>
  <si>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</si>
  <si>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</si>
  <si>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</si>
  <si>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</si>
  <si>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J1</t>
  </si>
  <si>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</si>
  <si>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</si>
  <si>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</si>
  <si>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</si>
  <si>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</si>
  <si>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</si>
  <si>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</si>
  <si>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</si>
  <si>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</si>
  <si>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</si>
  <si>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</si>
  <si>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</si>
  <si>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</si>
  <si>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</si>
  <si>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</si>
  <si>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</si>
  <si>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</si>
  <si>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</si>
  <si>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</si>
  <si>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</si>
  <si>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</si>
  <si>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</si>
  <si>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</si>
  <si>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南会津町</t>
  </si>
  <si>
    <t>法適用</t>
  </si>
  <si>
    <t>下水道事業</t>
  </si>
  <si>
    <t>簡易排水</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</si>
  <si>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</si>
  <si>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</si>
  <si>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</si>
  <si>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</si>
  <si>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</si>
  <si>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</si>
  <si>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</si>
  <si>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</si>
  <si>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</si>
  <si>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</si>
  <si>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</si>
  <si>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簡易排水事業区域は、処理区域内人口及び接続人口が限られており、排水処理施設等の維持管理経費も小規模だが、各数値に異動があると各指標に大きな変動が生じてしまう。
　「①経常収支比率」と「②累積欠損金比率」ともに類似団体平均値と大きく乖離しているが、前述の人口規模を踏まえ、比率改善のための対策は検討していない。
　「③流動比率」は、R5決算時から増加し、高い比率で推移しているが、前述した人口規模及び施設規模により、比率が大きく表れてしまう。
　「⑤経費回収率」及び「⑥汚水処理原価」は、類似団体平均値よりも安定しているが、排水処理施設等の維持管理経費が極めて小規模であることに起因するものである。
　「⑦施設利用率」は、処理区域内人口及び接続人口規模から極めて低い状況にある。排水処理施設のダウンサイジングについては、費用対効果も薄く、特段の対策は検討していない。
　「⑧水洗化率」は100％であり、今後も同値で推移していく。</t>
    <rPh sb="1" eb="5">
      <t>カンイハ</t>
    </rPh>
    <rPh sb="175" eb="177">
      <t>ゾウカ</t>
    </rPh>
    <rPh sb="179" eb="183">
      <t>タカイヒリツ</t>
    </rPh>
    <rPh sb="184" eb="186">
      <t>スイイ</t>
    </rPh>
    <rPh sb="192" eb="194">
      <t>ゼンジュツ</t>
    </rPh>
    <rPh sb="196" eb="200">
      <t>ジンコ</t>
    </rPh>
    <rPh sb="200" eb="201">
      <t>オヨ</t>
    </rPh>
    <rPh sb="202" eb="206">
      <t>シセツキ</t>
    </rPh>
    <rPh sb="210" eb="213">
      <t>ヒリ</t>
    </rPh>
    <rPh sb="213" eb="214">
      <t>オオ</t>
    </rPh>
    <rPh sb="216" eb="217">
      <t>アラワ</t>
    </rPh>
    <rPh sb="280" eb="281">
      <t>キワ</t>
    </rPh>
    <phoneticPr fontId="1"/>
  </si>
  <si>
    <t>　「①有形固定資産減価償却率」は類似団体平均値を大きく上回っているが、排水処理施設に対する投資効果が極めて薄いことから、対策は検討していない。なお、現時点で管路の破損や、老朽化に伴うアクシデントは報告されていない。
　簡易排水処理施設について、たのせ処理場は供用開始から31年を経過しているが、前述のとおり対策は検討していない。また、浄化槽処理への転換についても現実的ではない。</t>
    <rPh sb="110" eb="112">
      <t>カンイ</t>
    </rPh>
    <rPh sb="114" eb="116">
      <t>ショリ</t>
    </rPh>
    <rPh sb="148" eb="154">
      <t>ゼンジュ</t>
    </rPh>
    <phoneticPr fontId="1"/>
  </si>
  <si>
    <t>　経常経費の大半を占める修繕費や動力費が増嵩する状況に対応するため、R7に下水道使用料の改定を行う。
　下水道事業会計で包括する５セグメントについて、H18の町村合併以降すべて同一の料金体系を敷いているが、経営状況に大きなバラつきがあることから、事業区分別の料金体系も検討が必要となる。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</si>
</sst>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formatCode="#,##0.00;&quot;△&quot;#,##0.00;&quot;-&quot;">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13.64</c:v>
                </c:pt>
                <c:pt idx="2">
                  <c:v>18.18</c:v>
                </c:pt>
                <c:pt idx="3">
                  <c:v>18.18</c:v>
                </c:pt>
                <c:pt idx="4">
                  <c:v>18.18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24.44</c:v>
                </c:pt>
                <c:pt idx="2">
                  <c:v>25.16</c:v>
                </c:pt>
                <c:pt idx="3">
                  <c:v>26.69</c:v>
                </c:pt>
                <c:pt idx="4">
                  <c:v>26.99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95.52</c:v>
                </c:pt>
                <c:pt idx="2">
                  <c:v>95.65</c:v>
                </c:pt>
                <c:pt idx="3">
                  <c:v>94.53</c:v>
                </c:pt>
                <c:pt idx="4">
                  <c:v>99.75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64.98</c:v>
                </c:pt>
                <c:pt idx="2">
                  <c:v>56.08</c:v>
                </c:pt>
                <c:pt idx="3">
                  <c:v>21.91</c:v>
                </c:pt>
                <c:pt idx="4">
                  <c:v>21.99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84.34</c:v>
                </c:pt>
                <c:pt idx="2">
                  <c:v>84.44</c:v>
                </c:pt>
                <c:pt idx="3">
                  <c:v>87.21</c:v>
                </c:pt>
                <c:pt idx="4">
                  <c:v>101.93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3.19</c:v>
                </c:pt>
                <c:pt idx="2">
                  <c:v>6.38</c:v>
                </c:pt>
                <c:pt idx="3">
                  <c:v>63.47</c:v>
                </c:pt>
                <c:pt idx="4">
                  <c:v>64.86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33.799999999999997</c:v>
                </c:pt>
                <c:pt idx="2">
                  <c:v>36.31</c:v>
                </c:pt>
                <c:pt idx="3">
                  <c:v>41.55</c:v>
                </c:pt>
                <c:pt idx="4">
                  <c:v>46.39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quot;-&quot;">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207.49</c:v>
                </c:pt>
                <c:pt idx="2">
                  <c:v>480.42</c:v>
                </c:pt>
                <c:pt idx="3">
                  <c:v>792.7</c:v>
                </c:pt>
                <c:pt idx="4">
                  <c:v>1162.78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1369.17</c:v>
                </c:pt>
                <c:pt idx="2">
                  <c:v>1482.59</c:v>
                </c:pt>
                <c:pt idx="3">
                  <c:v>1202.49</c:v>
                </c:pt>
                <c:pt idx="4">
                  <c:v>366.44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174.1</c:v>
                </c:pt>
                <c:pt idx="4">
                  <c:v>397.37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193.81</c:v>
                </c:pt>
                <c:pt idx="2">
                  <c:v>197.34</c:v>
                </c:pt>
                <c:pt idx="3">
                  <c:v>54.09</c:v>
                </c:pt>
                <c:pt idx="4">
                  <c:v>647.48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113.17</c:v>
                </c:pt>
                <c:pt idx="2">
                  <c:v>160.77000000000001</c:v>
                </c:pt>
                <c:pt idx="3">
                  <c:v>142.38</c:v>
                </c:pt>
                <c:pt idx="4">
                  <c:v>93.53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32.520000000000003</c:v>
                </c:pt>
                <c:pt idx="2">
                  <c:v>51.35</c:v>
                </c:pt>
                <c:pt idx="3">
                  <c:v>89.74</c:v>
                </c:pt>
                <c:pt idx="4">
                  <c:v>97.17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31.6</c:v>
                </c:pt>
                <c:pt idx="2">
                  <c:v>30.19</c:v>
                </c:pt>
                <c:pt idx="3">
                  <c:v>27.52</c:v>
                </c:pt>
                <c:pt idx="4">
                  <c:v>24.11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686.45</c:v>
                </c:pt>
                <c:pt idx="2">
                  <c:v>422.61</c:v>
                </c:pt>
                <c:pt idx="3">
                  <c:v>231.84</c:v>
                </c:pt>
                <c:pt idx="4">
                  <c:v>226.33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596.92999999999995</c:v>
                </c:pt>
                <c:pt idx="2">
                  <c:v>631.54999999999995</c:v>
                </c:pt>
                <c:pt idx="3">
                  <c:v>659.63</c:v>
                </c:pt>
                <c:pt idx="4">
                  <c:v>840.71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【94.65】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【657.67】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【134.46】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【144.63】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【24.25】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【817.45】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【22.84】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【34.56】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P1" workbookViewId="0">
      <selection activeCell="B60" sqref="B60:BJ61"/>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南会津町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簡易排水</v>
      </c>
      <c r="Q8" s="6"/>
      <c r="R8" s="6"/>
      <c r="S8" s="6"/>
      <c r="T8" s="6"/>
      <c r="U8" s="6"/>
      <c r="V8" s="6"/>
      <c r="W8" s="6" t="str">
        <f>データ!L6</f>
        <v>J1</v>
      </c>
      <c r="X8" s="6"/>
      <c r="Y8" s="6"/>
      <c r="Z8" s="6"/>
      <c r="AA8" s="6"/>
      <c r="AB8" s="6"/>
      <c r="AC8" s="6"/>
      <c r="AD8" s="20" t="str">
        <f>データ!$M$6</f>
        <v>非設置</v>
      </c>
      <c r="AE8" s="20"/>
      <c r="AF8" s="20"/>
      <c r="AG8" s="20"/>
      <c r="AH8" s="20"/>
      <c r="AI8" s="20"/>
      <c r="AJ8" s="20"/>
      <c r="AK8" s="3"/>
      <c r="AL8" s="21">
        <f>データ!S6</f>
        <v>13349</v>
      </c>
      <c r="AM8" s="21"/>
      <c r="AN8" s="21"/>
      <c r="AO8" s="21"/>
      <c r="AP8" s="21"/>
      <c r="AQ8" s="21"/>
      <c r="AR8" s="21"/>
      <c r="AS8" s="21"/>
      <c r="AT8" s="7">
        <f>データ!T6</f>
        <v>886.47</v>
      </c>
      <c r="AU8" s="7"/>
      <c r="AV8" s="7"/>
      <c r="AW8" s="7"/>
      <c r="AX8" s="7"/>
      <c r="AY8" s="7"/>
      <c r="AZ8" s="7"/>
      <c r="BA8" s="7"/>
      <c r="BB8" s="7">
        <f>データ!U6</f>
        <v>15.06</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99.87</v>
      </c>
      <c r="J10" s="7"/>
      <c r="K10" s="7"/>
      <c r="L10" s="7"/>
      <c r="M10" s="7"/>
      <c r="N10" s="7"/>
      <c r="O10" s="7"/>
      <c r="P10" s="7">
        <f>データ!P6</f>
        <v>0.1</v>
      </c>
      <c r="Q10" s="7"/>
      <c r="R10" s="7"/>
      <c r="S10" s="7"/>
      <c r="T10" s="7"/>
      <c r="U10" s="7"/>
      <c r="V10" s="7"/>
      <c r="W10" s="7">
        <f>データ!Q6</f>
        <v>96.23</v>
      </c>
      <c r="X10" s="7"/>
      <c r="Y10" s="7"/>
      <c r="Z10" s="7"/>
      <c r="AA10" s="7"/>
      <c r="AB10" s="7"/>
      <c r="AC10" s="7"/>
      <c r="AD10" s="21">
        <f>データ!R6</f>
        <v>4180</v>
      </c>
      <c r="AE10" s="21"/>
      <c r="AF10" s="21"/>
      <c r="AG10" s="21"/>
      <c r="AH10" s="21"/>
      <c r="AI10" s="21"/>
      <c r="AJ10" s="21"/>
      <c r="AK10" s="2"/>
      <c r="AL10" s="21">
        <f>データ!V6</f>
        <v>13</v>
      </c>
      <c r="AM10" s="21"/>
      <c r="AN10" s="21"/>
      <c r="AO10" s="21"/>
      <c r="AP10" s="21"/>
      <c r="AQ10" s="21"/>
      <c r="AR10" s="21"/>
      <c r="AS10" s="21"/>
      <c r="AT10" s="7">
        <f>データ!W6</f>
        <v>5.e-002</v>
      </c>
      <c r="AU10" s="7"/>
      <c r="AV10" s="7"/>
      <c r="AW10" s="7"/>
      <c r="AX10" s="7"/>
      <c r="AY10" s="7"/>
      <c r="AZ10" s="7"/>
      <c r="BA10" s="7"/>
      <c r="BB10" s="7">
        <f>データ!X6</f>
        <v>260</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【94.65】</v>
      </c>
      <c r="F85" s="12" t="str">
        <f>データ!AT6</f>
        <v>【657.67】</v>
      </c>
      <c r="G85" s="12" t="str">
        <f>データ!BE6</f>
        <v>【134.46】</v>
      </c>
      <c r="H85" s="12" t="str">
        <f>データ!BP6</f>
        <v>【144.63】</v>
      </c>
      <c r="I85" s="12" t="str">
        <f>データ!CA6</f>
        <v>【22.84】</v>
      </c>
      <c r="J85" s="12" t="str">
        <f>データ!CL6</f>
        <v>【817.45】</v>
      </c>
      <c r="K85" s="12" t="str">
        <f>データ!CW6</f>
        <v>【24.25】</v>
      </c>
      <c r="L85" s="12" t="str">
        <f>データ!DH6</f>
        <v>【96.90】</v>
      </c>
      <c r="M85" s="12" t="str">
        <f>データ!DS6</f>
        <v>【34.56】</v>
      </c>
      <c r="N85" s="12" t="str">
        <f>データ!ED6</f>
        <v>【0.00】</v>
      </c>
      <c r="O85" s="12" t="str">
        <f>データ!EO6</f>
        <v>【0.00】</v>
      </c>
    </row>
  </sheetData>
  <sheetProtection algorithmName="SHA-512" hashValue="JUHgALD6/CsBIAgqwts1e6uxXnDVoP4JAG+tVg6qFFUsWubDwuR2NethJzmNLFzEVdXXX6M4G+cz7d/tQz0Tpg==" saltValue="OOmLlyJkAz8DOna5Rmd42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63</v>
      </c>
      <c r="BG4" s="76"/>
      <c r="BH4" s="76"/>
      <c r="BI4" s="76"/>
      <c r="BJ4" s="76"/>
      <c r="BK4" s="76"/>
      <c r="BL4" s="76"/>
      <c r="BM4" s="76"/>
      <c r="BN4" s="76"/>
      <c r="BO4" s="76"/>
      <c r="BP4" s="76"/>
      <c r="BQ4" s="76" t="s">
        <v>14</v>
      </c>
      <c r="BR4" s="76"/>
      <c r="BS4" s="76"/>
      <c r="BT4" s="76"/>
      <c r="BU4" s="76"/>
      <c r="BV4" s="76"/>
      <c r="BW4" s="76"/>
      <c r="BX4" s="76"/>
      <c r="BY4" s="76"/>
      <c r="BZ4" s="76"/>
      <c r="CA4" s="76"/>
      <c r="CB4" s="76" t="s">
        <v>62</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73</v>
      </c>
      <c r="M5" s="66" t="s">
        <v>5</v>
      </c>
      <c r="N5" s="66" t="s">
        <v>74</v>
      </c>
      <c r="O5" s="66" t="s">
        <v>75</v>
      </c>
      <c r="P5" s="66" t="s">
        <v>76</v>
      </c>
      <c r="Q5" s="66" t="s">
        <v>77</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45</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73687</v>
      </c>
      <c r="D6" s="61">
        <f t="shared" si="1"/>
        <v>46</v>
      </c>
      <c r="E6" s="61">
        <f t="shared" si="1"/>
        <v>17</v>
      </c>
      <c r="F6" s="61">
        <f t="shared" si="1"/>
        <v>8</v>
      </c>
      <c r="G6" s="61">
        <f t="shared" si="1"/>
        <v>0</v>
      </c>
      <c r="H6" s="61" t="str">
        <f t="shared" si="1"/>
        <v>福島県　南会津町</v>
      </c>
      <c r="I6" s="61" t="str">
        <f t="shared" si="1"/>
        <v>法適用</v>
      </c>
      <c r="J6" s="61" t="str">
        <f t="shared" si="1"/>
        <v>下水道事業</v>
      </c>
      <c r="K6" s="61" t="str">
        <f t="shared" si="1"/>
        <v>簡易排水</v>
      </c>
      <c r="L6" s="61" t="str">
        <f t="shared" si="1"/>
        <v>J1</v>
      </c>
      <c r="M6" s="61" t="str">
        <f t="shared" si="1"/>
        <v>非設置</v>
      </c>
      <c r="N6" s="69" t="str">
        <f t="shared" si="1"/>
        <v>-</v>
      </c>
      <c r="O6" s="69">
        <f t="shared" si="1"/>
        <v>99.87</v>
      </c>
      <c r="P6" s="69">
        <f t="shared" si="1"/>
        <v>0.1</v>
      </c>
      <c r="Q6" s="69">
        <f t="shared" si="1"/>
        <v>96.23</v>
      </c>
      <c r="R6" s="69">
        <f t="shared" si="1"/>
        <v>4180</v>
      </c>
      <c r="S6" s="69">
        <f t="shared" si="1"/>
        <v>13349</v>
      </c>
      <c r="T6" s="69">
        <f t="shared" si="1"/>
        <v>886.47</v>
      </c>
      <c r="U6" s="69">
        <f t="shared" si="1"/>
        <v>15.06</v>
      </c>
      <c r="V6" s="69">
        <f t="shared" si="1"/>
        <v>13</v>
      </c>
      <c r="W6" s="69">
        <f t="shared" si="1"/>
        <v>5.e-002</v>
      </c>
      <c r="X6" s="69">
        <f t="shared" si="1"/>
        <v>260</v>
      </c>
      <c r="Y6" s="77" t="str">
        <f t="shared" ref="Y6:AH6" si="2">IF(Y7="",NA(),Y7)</f>
        <v>-</v>
      </c>
      <c r="Z6" s="77">
        <f t="shared" si="2"/>
        <v>64.98</v>
      </c>
      <c r="AA6" s="77">
        <f t="shared" si="2"/>
        <v>56.08</v>
      </c>
      <c r="AB6" s="77">
        <f t="shared" si="2"/>
        <v>21.91</v>
      </c>
      <c r="AC6" s="77">
        <f t="shared" si="2"/>
        <v>21.99</v>
      </c>
      <c r="AD6" s="77" t="str">
        <f t="shared" si="2"/>
        <v>-</v>
      </c>
      <c r="AE6" s="77">
        <f t="shared" si="2"/>
        <v>84.34</v>
      </c>
      <c r="AF6" s="77">
        <f t="shared" si="2"/>
        <v>84.44</v>
      </c>
      <c r="AG6" s="77">
        <f t="shared" si="2"/>
        <v>87.21</v>
      </c>
      <c r="AH6" s="77">
        <f t="shared" si="2"/>
        <v>101.93</v>
      </c>
      <c r="AI6" s="69" t="str">
        <f>IF(AI7="","",IF(AI7="-","【-】","【"&amp;SUBSTITUTE(TEXT(AI7,"#,##0.00"),"-","△")&amp;"】"))</f>
        <v>【94.65】</v>
      </c>
      <c r="AJ6" s="77" t="str">
        <f t="shared" ref="AJ6:AS6" si="3">IF(AJ7="",NA(),AJ7)</f>
        <v>-</v>
      </c>
      <c r="AK6" s="77">
        <f t="shared" si="3"/>
        <v>207.49</v>
      </c>
      <c r="AL6" s="77">
        <f t="shared" si="3"/>
        <v>480.42</v>
      </c>
      <c r="AM6" s="77">
        <f t="shared" si="3"/>
        <v>792.7</v>
      </c>
      <c r="AN6" s="77">
        <f t="shared" si="3"/>
        <v>1162.78</v>
      </c>
      <c r="AO6" s="77" t="str">
        <f t="shared" si="3"/>
        <v>-</v>
      </c>
      <c r="AP6" s="77">
        <f t="shared" si="3"/>
        <v>1369.17</v>
      </c>
      <c r="AQ6" s="77">
        <f t="shared" si="3"/>
        <v>1482.59</v>
      </c>
      <c r="AR6" s="77">
        <f t="shared" si="3"/>
        <v>1202.49</v>
      </c>
      <c r="AS6" s="77">
        <f t="shared" si="3"/>
        <v>366.44</v>
      </c>
      <c r="AT6" s="69" t="str">
        <f>IF(AT7="","",IF(AT7="-","【-】","【"&amp;SUBSTITUTE(TEXT(AT7,"#,##0.00"),"-","△")&amp;"】"))</f>
        <v>【657.67】</v>
      </c>
      <c r="AU6" s="77" t="str">
        <f t="shared" ref="AU6:BD6" si="4">IF(AU7="",NA(),AU7)</f>
        <v>-</v>
      </c>
      <c r="AV6" s="77" t="str">
        <f t="shared" si="4"/>
        <v>-</v>
      </c>
      <c r="AW6" s="77" t="str">
        <f t="shared" si="4"/>
        <v>-</v>
      </c>
      <c r="AX6" s="77">
        <f t="shared" si="4"/>
        <v>174.1</v>
      </c>
      <c r="AY6" s="77">
        <f t="shared" si="4"/>
        <v>397.37</v>
      </c>
      <c r="AZ6" s="77" t="str">
        <f t="shared" si="4"/>
        <v>-</v>
      </c>
      <c r="BA6" s="77">
        <f t="shared" si="4"/>
        <v>193.81</v>
      </c>
      <c r="BB6" s="77">
        <f t="shared" si="4"/>
        <v>197.34</v>
      </c>
      <c r="BC6" s="77">
        <f t="shared" si="4"/>
        <v>54.09</v>
      </c>
      <c r="BD6" s="77">
        <f t="shared" si="4"/>
        <v>647.48</v>
      </c>
      <c r="BE6" s="69" t="str">
        <f>IF(BE7="","",IF(BE7="-","【-】","【"&amp;SUBSTITUTE(TEXT(BE7,"#,##0.00"),"-","△")&amp;"】"))</f>
        <v>【134.46】</v>
      </c>
      <c r="BF6" s="77" t="str">
        <f t="shared" ref="BF6:BO6" si="5">IF(BF7="",NA(),BF7)</f>
        <v>-</v>
      </c>
      <c r="BG6" s="69">
        <f t="shared" si="5"/>
        <v>0</v>
      </c>
      <c r="BH6" s="69">
        <f t="shared" si="5"/>
        <v>0</v>
      </c>
      <c r="BI6" s="69">
        <f t="shared" si="5"/>
        <v>0</v>
      </c>
      <c r="BJ6" s="69">
        <f t="shared" si="5"/>
        <v>0</v>
      </c>
      <c r="BK6" s="77" t="str">
        <f t="shared" si="5"/>
        <v>-</v>
      </c>
      <c r="BL6" s="77">
        <f t="shared" si="5"/>
        <v>113.17</v>
      </c>
      <c r="BM6" s="77">
        <f t="shared" si="5"/>
        <v>160.77000000000001</v>
      </c>
      <c r="BN6" s="77">
        <f t="shared" si="5"/>
        <v>142.38</v>
      </c>
      <c r="BO6" s="77">
        <f t="shared" si="5"/>
        <v>93.53</v>
      </c>
      <c r="BP6" s="69" t="str">
        <f>IF(BP7="","",IF(BP7="-","【-】","【"&amp;SUBSTITUTE(TEXT(BP7,"#,##0.00"),"-","△")&amp;"】"))</f>
        <v>【144.63】</v>
      </c>
      <c r="BQ6" s="77" t="str">
        <f t="shared" ref="BQ6:BZ6" si="6">IF(BQ7="",NA(),BQ7)</f>
        <v>-</v>
      </c>
      <c r="BR6" s="77">
        <f t="shared" si="6"/>
        <v>32.520000000000003</v>
      </c>
      <c r="BS6" s="77">
        <f t="shared" si="6"/>
        <v>51.35</v>
      </c>
      <c r="BT6" s="77">
        <f t="shared" si="6"/>
        <v>89.74</v>
      </c>
      <c r="BU6" s="77">
        <f t="shared" si="6"/>
        <v>97.17</v>
      </c>
      <c r="BV6" s="77" t="str">
        <f t="shared" si="6"/>
        <v>-</v>
      </c>
      <c r="BW6" s="77">
        <f t="shared" si="6"/>
        <v>31.6</v>
      </c>
      <c r="BX6" s="77">
        <f t="shared" si="6"/>
        <v>30.19</v>
      </c>
      <c r="BY6" s="77">
        <f t="shared" si="6"/>
        <v>27.52</v>
      </c>
      <c r="BZ6" s="77">
        <f t="shared" si="6"/>
        <v>24.11</v>
      </c>
      <c r="CA6" s="69" t="str">
        <f>IF(CA7="","",IF(CA7="-","【-】","【"&amp;SUBSTITUTE(TEXT(CA7,"#,##0.00"),"-","△")&amp;"】"))</f>
        <v>【22.84】</v>
      </c>
      <c r="CB6" s="77" t="str">
        <f t="shared" ref="CB6:CK6" si="7">IF(CB7="",NA(),CB7)</f>
        <v>-</v>
      </c>
      <c r="CC6" s="77">
        <f t="shared" si="7"/>
        <v>686.45</v>
      </c>
      <c r="CD6" s="77">
        <f t="shared" si="7"/>
        <v>422.61</v>
      </c>
      <c r="CE6" s="77">
        <f t="shared" si="7"/>
        <v>231.84</v>
      </c>
      <c r="CF6" s="77">
        <f t="shared" si="7"/>
        <v>226.33</v>
      </c>
      <c r="CG6" s="77" t="str">
        <f t="shared" si="7"/>
        <v>-</v>
      </c>
      <c r="CH6" s="77">
        <f t="shared" si="7"/>
        <v>596.92999999999995</v>
      </c>
      <c r="CI6" s="77">
        <f t="shared" si="7"/>
        <v>631.54999999999995</v>
      </c>
      <c r="CJ6" s="77">
        <f t="shared" si="7"/>
        <v>659.63</v>
      </c>
      <c r="CK6" s="77">
        <f t="shared" si="7"/>
        <v>840.71</v>
      </c>
      <c r="CL6" s="69" t="str">
        <f>IF(CL7="","",IF(CL7="-","【-】","【"&amp;SUBSTITUTE(TEXT(CL7,"#,##0.00"),"-","△")&amp;"】"))</f>
        <v>【817.45】</v>
      </c>
      <c r="CM6" s="77" t="str">
        <f t="shared" ref="CM6:CV6" si="8">IF(CM7="",NA(),CM7)</f>
        <v>-</v>
      </c>
      <c r="CN6" s="77">
        <f t="shared" si="8"/>
        <v>13.64</v>
      </c>
      <c r="CO6" s="77">
        <f t="shared" si="8"/>
        <v>18.18</v>
      </c>
      <c r="CP6" s="77">
        <f t="shared" si="8"/>
        <v>18.18</v>
      </c>
      <c r="CQ6" s="77">
        <f t="shared" si="8"/>
        <v>18.18</v>
      </c>
      <c r="CR6" s="77" t="str">
        <f t="shared" si="8"/>
        <v>-</v>
      </c>
      <c r="CS6" s="77">
        <f t="shared" si="8"/>
        <v>24.44</v>
      </c>
      <c r="CT6" s="77">
        <f t="shared" si="8"/>
        <v>25.16</v>
      </c>
      <c r="CU6" s="77">
        <f t="shared" si="8"/>
        <v>26.69</v>
      </c>
      <c r="CV6" s="77">
        <f t="shared" si="8"/>
        <v>26.99</v>
      </c>
      <c r="CW6" s="69" t="str">
        <f>IF(CW7="","",IF(CW7="-","【-】","【"&amp;SUBSTITUTE(TEXT(CW7,"#,##0.00"),"-","△")&amp;"】"))</f>
        <v>【24.25】</v>
      </c>
      <c r="CX6" s="77" t="str">
        <f t="shared" ref="CX6:DG6" si="9">IF(CX7="",NA(),CX7)</f>
        <v>-</v>
      </c>
      <c r="CY6" s="77">
        <f t="shared" si="9"/>
        <v>100</v>
      </c>
      <c r="CZ6" s="77">
        <f t="shared" si="9"/>
        <v>100</v>
      </c>
      <c r="DA6" s="77">
        <f t="shared" si="9"/>
        <v>100</v>
      </c>
      <c r="DB6" s="77">
        <f t="shared" si="9"/>
        <v>100</v>
      </c>
      <c r="DC6" s="77" t="str">
        <f t="shared" si="9"/>
        <v>-</v>
      </c>
      <c r="DD6" s="77">
        <f t="shared" si="9"/>
        <v>95.52</v>
      </c>
      <c r="DE6" s="77">
        <f t="shared" si="9"/>
        <v>95.65</v>
      </c>
      <c r="DF6" s="77">
        <f t="shared" si="9"/>
        <v>94.53</v>
      </c>
      <c r="DG6" s="77">
        <f t="shared" si="9"/>
        <v>99.75</v>
      </c>
      <c r="DH6" s="69" t="str">
        <f>IF(DH7="","",IF(DH7="-","【-】","【"&amp;SUBSTITUTE(TEXT(DH7,"#,##0.00"),"-","△")&amp;"】"))</f>
        <v>【96.90】</v>
      </c>
      <c r="DI6" s="77" t="str">
        <f t="shared" ref="DI6:DR6" si="10">IF(DI7="",NA(),DI7)</f>
        <v>-</v>
      </c>
      <c r="DJ6" s="77">
        <f t="shared" si="10"/>
        <v>3.19</v>
      </c>
      <c r="DK6" s="77">
        <f t="shared" si="10"/>
        <v>6.38</v>
      </c>
      <c r="DL6" s="77">
        <f t="shared" si="10"/>
        <v>63.47</v>
      </c>
      <c r="DM6" s="77">
        <f t="shared" si="10"/>
        <v>64.86</v>
      </c>
      <c r="DN6" s="77" t="str">
        <f t="shared" si="10"/>
        <v>-</v>
      </c>
      <c r="DO6" s="77">
        <f t="shared" si="10"/>
        <v>33.799999999999997</v>
      </c>
      <c r="DP6" s="77">
        <f t="shared" si="10"/>
        <v>36.31</v>
      </c>
      <c r="DQ6" s="77">
        <f t="shared" si="10"/>
        <v>41.55</v>
      </c>
      <c r="DR6" s="77">
        <f t="shared" si="10"/>
        <v>46.39</v>
      </c>
      <c r="DS6" s="69" t="str">
        <f>IF(DS7="","",IF(DS7="-","【-】","【"&amp;SUBSTITUTE(TEXT(DS7,"#,##0.00"),"-","△")&amp;"】"))</f>
        <v>【34.56】</v>
      </c>
      <c r="DT6" s="77" t="str">
        <f t="shared" ref="DT6:EC6" si="11">IF(DT7="",NA(),DT7)</f>
        <v>-</v>
      </c>
      <c r="DU6" s="69">
        <f t="shared" si="11"/>
        <v>0</v>
      </c>
      <c r="DV6" s="69">
        <f t="shared" si="11"/>
        <v>0</v>
      </c>
      <c r="DW6" s="69">
        <f t="shared" si="11"/>
        <v>0</v>
      </c>
      <c r="DX6" s="69">
        <f t="shared" si="11"/>
        <v>0</v>
      </c>
      <c r="DY6" s="77" t="str">
        <f t="shared" si="11"/>
        <v>-</v>
      </c>
      <c r="DZ6" s="69">
        <f t="shared" si="11"/>
        <v>0</v>
      </c>
      <c r="EA6" s="69">
        <f t="shared" si="11"/>
        <v>0</v>
      </c>
      <c r="EB6" s="69">
        <f t="shared" si="11"/>
        <v>0</v>
      </c>
      <c r="EC6" s="69">
        <f t="shared" si="11"/>
        <v>0</v>
      </c>
      <c r="ED6" s="69" t="str">
        <f>IF(ED7="","",IF(ED7="-","【-】","【"&amp;SUBSTITUTE(TEXT(ED7,"#,##0.00"),"-","△")&amp;"】"))</f>
        <v>【0.00】</v>
      </c>
      <c r="EE6" s="77" t="str">
        <f t="shared" ref="EE6:EN6" si="12">IF(EE7="",NA(),EE7)</f>
        <v>-</v>
      </c>
      <c r="EF6" s="69">
        <f t="shared" si="12"/>
        <v>0</v>
      </c>
      <c r="EG6" s="69">
        <f t="shared" si="12"/>
        <v>0</v>
      </c>
      <c r="EH6" s="69">
        <f t="shared" si="12"/>
        <v>0</v>
      </c>
      <c r="EI6" s="69">
        <f t="shared" si="12"/>
        <v>0</v>
      </c>
      <c r="EJ6" s="77" t="str">
        <f t="shared" si="12"/>
        <v>-</v>
      </c>
      <c r="EK6" s="69">
        <f t="shared" si="12"/>
        <v>0</v>
      </c>
      <c r="EL6" s="69">
        <f t="shared" si="12"/>
        <v>0</v>
      </c>
      <c r="EM6" s="69">
        <f t="shared" si="12"/>
        <v>0</v>
      </c>
      <c r="EN6" s="69">
        <f t="shared" si="12"/>
        <v>0</v>
      </c>
      <c r="EO6" s="69" t="str">
        <f>IF(EO7="","",IF(EO7="-","【-】","【"&amp;SUBSTITUTE(TEXT(EO7,"#,##0.00"),"-","△")&amp;"】"))</f>
        <v>【0.00】</v>
      </c>
    </row>
    <row r="7" spans="1:148" s="55" customFormat="1">
      <c r="A7" s="56"/>
      <c r="B7" s="62">
        <v>2024</v>
      </c>
      <c r="C7" s="62">
        <v>73687</v>
      </c>
      <c r="D7" s="62">
        <v>46</v>
      </c>
      <c r="E7" s="62">
        <v>17</v>
      </c>
      <c r="F7" s="62">
        <v>8</v>
      </c>
      <c r="G7" s="62">
        <v>0</v>
      </c>
      <c r="H7" s="62" t="s">
        <v>96</v>
      </c>
      <c r="I7" s="62" t="s">
        <v>97</v>
      </c>
      <c r="J7" s="62" t="s">
        <v>98</v>
      </c>
      <c r="K7" s="62" t="s">
        <v>99</v>
      </c>
      <c r="L7" s="62" t="s">
        <v>72</v>
      </c>
      <c r="M7" s="62" t="s">
        <v>100</v>
      </c>
      <c r="N7" s="70" t="s">
        <v>101</v>
      </c>
      <c r="O7" s="70">
        <v>99.87</v>
      </c>
      <c r="P7" s="70">
        <v>0.1</v>
      </c>
      <c r="Q7" s="70">
        <v>96.23</v>
      </c>
      <c r="R7" s="70">
        <v>4180</v>
      </c>
      <c r="S7" s="70">
        <v>13349</v>
      </c>
      <c r="T7" s="70">
        <v>886.47</v>
      </c>
      <c r="U7" s="70">
        <v>15.06</v>
      </c>
      <c r="V7" s="70">
        <v>13</v>
      </c>
      <c r="W7" s="70">
        <v>5.e-002</v>
      </c>
      <c r="X7" s="70">
        <v>260</v>
      </c>
      <c r="Y7" s="70" t="s">
        <v>101</v>
      </c>
      <c r="Z7" s="70">
        <v>64.98</v>
      </c>
      <c r="AA7" s="70">
        <v>56.08</v>
      </c>
      <c r="AB7" s="70">
        <v>21.91</v>
      </c>
      <c r="AC7" s="70">
        <v>21.99</v>
      </c>
      <c r="AD7" s="70" t="s">
        <v>101</v>
      </c>
      <c r="AE7" s="70">
        <v>84.34</v>
      </c>
      <c r="AF7" s="70">
        <v>84.44</v>
      </c>
      <c r="AG7" s="70">
        <v>87.21</v>
      </c>
      <c r="AH7" s="70">
        <v>101.93</v>
      </c>
      <c r="AI7" s="70">
        <v>94.65</v>
      </c>
      <c r="AJ7" s="70" t="s">
        <v>101</v>
      </c>
      <c r="AK7" s="70">
        <v>207.49</v>
      </c>
      <c r="AL7" s="70">
        <v>480.42</v>
      </c>
      <c r="AM7" s="70">
        <v>792.7</v>
      </c>
      <c r="AN7" s="70">
        <v>1162.78</v>
      </c>
      <c r="AO7" s="70" t="s">
        <v>101</v>
      </c>
      <c r="AP7" s="70">
        <v>1369.17</v>
      </c>
      <c r="AQ7" s="70">
        <v>1482.59</v>
      </c>
      <c r="AR7" s="70">
        <v>1202.49</v>
      </c>
      <c r="AS7" s="70">
        <v>366.44</v>
      </c>
      <c r="AT7" s="70">
        <v>657.67</v>
      </c>
      <c r="AU7" s="70" t="s">
        <v>101</v>
      </c>
      <c r="AV7" s="70" t="s">
        <v>101</v>
      </c>
      <c r="AW7" s="70" t="s">
        <v>101</v>
      </c>
      <c r="AX7" s="70">
        <v>174.1</v>
      </c>
      <c r="AY7" s="70">
        <v>397.37</v>
      </c>
      <c r="AZ7" s="70" t="s">
        <v>101</v>
      </c>
      <c r="BA7" s="70">
        <v>193.81</v>
      </c>
      <c r="BB7" s="70">
        <v>197.34</v>
      </c>
      <c r="BC7" s="70">
        <v>54.09</v>
      </c>
      <c r="BD7" s="70">
        <v>647.48</v>
      </c>
      <c r="BE7" s="70">
        <v>134.46</v>
      </c>
      <c r="BF7" s="70" t="s">
        <v>101</v>
      </c>
      <c r="BG7" s="70">
        <v>0</v>
      </c>
      <c r="BH7" s="70">
        <v>0</v>
      </c>
      <c r="BI7" s="70">
        <v>0</v>
      </c>
      <c r="BJ7" s="70">
        <v>0</v>
      </c>
      <c r="BK7" s="70" t="s">
        <v>101</v>
      </c>
      <c r="BL7" s="70">
        <v>113.17</v>
      </c>
      <c r="BM7" s="70">
        <v>160.77000000000001</v>
      </c>
      <c r="BN7" s="70">
        <v>142.38</v>
      </c>
      <c r="BO7" s="70">
        <v>93.53</v>
      </c>
      <c r="BP7" s="70">
        <v>144.63</v>
      </c>
      <c r="BQ7" s="70" t="s">
        <v>101</v>
      </c>
      <c r="BR7" s="70">
        <v>32.520000000000003</v>
      </c>
      <c r="BS7" s="70">
        <v>51.35</v>
      </c>
      <c r="BT7" s="70">
        <v>89.74</v>
      </c>
      <c r="BU7" s="70">
        <v>97.17</v>
      </c>
      <c r="BV7" s="70" t="s">
        <v>101</v>
      </c>
      <c r="BW7" s="70">
        <v>31.6</v>
      </c>
      <c r="BX7" s="70">
        <v>30.19</v>
      </c>
      <c r="BY7" s="70">
        <v>27.52</v>
      </c>
      <c r="BZ7" s="70">
        <v>24.11</v>
      </c>
      <c r="CA7" s="70">
        <v>22.84</v>
      </c>
      <c r="CB7" s="70" t="s">
        <v>101</v>
      </c>
      <c r="CC7" s="70">
        <v>686.45</v>
      </c>
      <c r="CD7" s="70">
        <v>422.61</v>
      </c>
      <c r="CE7" s="70">
        <v>231.84</v>
      </c>
      <c r="CF7" s="70">
        <v>226.33</v>
      </c>
      <c r="CG7" s="70" t="s">
        <v>101</v>
      </c>
      <c r="CH7" s="70">
        <v>596.92999999999995</v>
      </c>
      <c r="CI7" s="70">
        <v>631.54999999999995</v>
      </c>
      <c r="CJ7" s="70">
        <v>659.63</v>
      </c>
      <c r="CK7" s="70">
        <v>840.71</v>
      </c>
      <c r="CL7" s="70">
        <v>817.45</v>
      </c>
      <c r="CM7" s="70" t="s">
        <v>101</v>
      </c>
      <c r="CN7" s="70">
        <v>13.64</v>
      </c>
      <c r="CO7" s="70">
        <v>18.18</v>
      </c>
      <c r="CP7" s="70">
        <v>18.18</v>
      </c>
      <c r="CQ7" s="70">
        <v>18.18</v>
      </c>
      <c r="CR7" s="70" t="s">
        <v>101</v>
      </c>
      <c r="CS7" s="70">
        <v>24.44</v>
      </c>
      <c r="CT7" s="70">
        <v>25.16</v>
      </c>
      <c r="CU7" s="70">
        <v>26.69</v>
      </c>
      <c r="CV7" s="70">
        <v>26.99</v>
      </c>
      <c r="CW7" s="70">
        <v>24.25</v>
      </c>
      <c r="CX7" s="70" t="s">
        <v>101</v>
      </c>
      <c r="CY7" s="70">
        <v>100</v>
      </c>
      <c r="CZ7" s="70">
        <v>100</v>
      </c>
      <c r="DA7" s="70">
        <v>100</v>
      </c>
      <c r="DB7" s="70">
        <v>100</v>
      </c>
      <c r="DC7" s="70" t="s">
        <v>101</v>
      </c>
      <c r="DD7" s="70">
        <v>95.52</v>
      </c>
      <c r="DE7" s="70">
        <v>95.65</v>
      </c>
      <c r="DF7" s="70">
        <v>94.53</v>
      </c>
      <c r="DG7" s="70">
        <v>99.75</v>
      </c>
      <c r="DH7" s="70">
        <v>96.9</v>
      </c>
      <c r="DI7" s="70" t="s">
        <v>101</v>
      </c>
      <c r="DJ7" s="70">
        <v>3.19</v>
      </c>
      <c r="DK7" s="70">
        <v>6.38</v>
      </c>
      <c r="DL7" s="70">
        <v>63.47</v>
      </c>
      <c r="DM7" s="70">
        <v>64.86</v>
      </c>
      <c r="DN7" s="70" t="s">
        <v>101</v>
      </c>
      <c r="DO7" s="70">
        <v>33.799999999999997</v>
      </c>
      <c r="DP7" s="70">
        <v>36.31</v>
      </c>
      <c r="DQ7" s="70">
        <v>41.55</v>
      </c>
      <c r="DR7" s="70">
        <v>46.39</v>
      </c>
      <c r="DS7" s="70">
        <v>34.56</v>
      </c>
      <c r="DT7" s="70" t="s">
        <v>101</v>
      </c>
      <c r="DU7" s="70">
        <v>0</v>
      </c>
      <c r="DV7" s="70">
        <v>0</v>
      </c>
      <c r="DW7" s="70">
        <v>0</v>
      </c>
      <c r="DX7" s="70">
        <v>0</v>
      </c>
      <c r="DY7" s="70" t="s">
        <v>101</v>
      </c>
      <c r="DZ7" s="70">
        <v>0</v>
      </c>
      <c r="EA7" s="70">
        <v>0</v>
      </c>
      <c r="EB7" s="70">
        <v>0</v>
      </c>
      <c r="EC7" s="70">
        <v>0</v>
      </c>
      <c r="ED7" s="70">
        <v>0</v>
      </c>
      <c r="EE7" s="70" t="s">
        <v>101</v>
      </c>
      <c r="EF7" s="70">
        <v>0</v>
      </c>
      <c r="EG7" s="70">
        <v>0</v>
      </c>
      <c r="EH7" s="70">
        <v>0</v>
      </c>
      <c r="EI7" s="70">
        <v>0</v>
      </c>
      <c r="EJ7" s="70" t="s">
        <v>101</v>
      </c>
      <c r="EK7" s="70">
        <v>0</v>
      </c>
      <c r="EL7" s="70">
        <v>0</v>
      </c>
      <c r="EM7" s="70">
        <v>0</v>
      </c>
      <c r="EN7" s="70">
        <v>0</v>
      </c>
      <c r="EO7" s="70">
        <v>0</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2026-02-05T05:50:04Z</vt:filetime>
  </property>
</Properties>
</file>