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HAoLAv2ZBB8+OJk+MEmxRban/LtDcT9HQC8hnZwSo2DUx1Tq0AhxSyjH5f08t8Wdv36mwI/4meJz+YtzUNJ2Q==" workbookSaltValue="mINzAZioumTuj+50uvJHL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<sst xmlns="http://schemas.openxmlformats.org/spreadsheetml/2006/main" xmlns:r="http://schemas.openxmlformats.org/officeDocument/2006/relationships" count="114" uniqueCount="114">
  <si>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</si>
  <si>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</si>
  <si>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</si>
  <si>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</si>
  <si>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</si>
  <si>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</si>
  <si>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</si>
  <si>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</si>
  <si>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</si>
  <si>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</si>
  <si>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</si>
  <si>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</si>
  <si>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</si>
  <si>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</si>
  <si>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</si>
  <si>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</si>
  <si>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</si>
  <si>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</si>
  <si>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</si>
  <si>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</si>
  <si>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</si>
  <si>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</si>
  <si>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</si>
  <si>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</si>
  <si>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</si>
  <si>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</si>
  <si>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</si>
  <si>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</si>
  <si>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</si>
  <si>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</si>
  <si>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</si>
  <si>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</si>
  <si>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</si>
  <si>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</si>
  <si>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</si>
  <si>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</si>
  <si>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</si>
  <si>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</si>
  <si>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</si>
  <si>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</si>
  <si>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</si>
  <si>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</si>
  <si>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</si>
  <si>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</si>
  <si>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</si>
  <si>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</si>
  <si>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</si>
  <si>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</si>
  <si>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</si>
  <si>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</si>
  <si>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</si>
  <si>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</si>
  <si>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</si>
  <si>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</si>
  <si>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</si>
  <si>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</si>
  <si>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</si>
  <si>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</si>
  <si>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</si>
  <si>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</si>
  <si>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</si>
  <si>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</si>
  <si>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</si>
  <si>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</si>
  <si>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</si>
  <si>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</si>
  <si>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</si>
  <si>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</si>
  <si>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</si>
  <si>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</si>
  <si>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</si>
  <si>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</si>
  <si>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</si>
  <si>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</si>
  <si>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</si>
  <si>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</si>
  <si>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</si>
  <si>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</si>
  <si>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</si>
  <si>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</si>
  <si>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</si>
  <si>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</si>
  <si>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</si>
  <si>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</si>
  <si>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</si>
  <si>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</si>
  <si>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</si>
  <si>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</si>
  <si>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</si>
  <si>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</si>
  <si>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</si>
  <si>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</si>
  <si>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</si>
  <si>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</si>
  <si>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</si>
  <si>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南会津町</t>
  </si>
  <si>
    <t>法適用</t>
  </si>
  <si>
    <t>　経常経費の大半を占める修繕費や動力費が増嵩する状況に対応するため、R7に下水道使用料の改定を行う。
　下水道事業会計で包括する５セグメントについて、H18の町村合併以降すべて同一の料金体系を敷いているが、経営状況に大きなバラつきがあることから、事業区分別の料金体系も検討が必要となる。</t>
    <rPh sb="24" eb="26">
      <t>ジョウキョウ</t>
    </rPh>
    <rPh sb="27" eb="33">
      <t>タ</t>
    </rPh>
    <rPh sb="47" eb="49">
      <t>オコ</t>
    </rPh>
    <phoneticPr fontId="1"/>
  </si>
  <si>
    <t>下水道事業</t>
  </si>
  <si>
    <t>林業集落排水</t>
  </si>
  <si>
    <t>G2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</si>
  <si>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</si>
  <si>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</si>
  <si>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</si>
  <si>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</si>
  <si>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</si>
  <si>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</si>
  <si>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</si>
  <si>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</si>
  <si>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</si>
  <si>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</si>
  <si>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</si>
  <si>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林業集落排水事業区域は、処理区域内人口及び接続人口が限られており、排水処理施設等の維持管理経費も小規模だが、各数値に異動があると各指標に大きな変動が生じてしまう。
　「①経常収支比率」と「②累積欠損金比率」ともに類似団体平均値と大きく乖離しているが、前述の人口規模を踏まえ、比率改善のための対策は検討していない。
　「③流動比率」は、R5決算時から減少し、20％台前半で推移しているが、企業債の償還原資は一般会計からの繰入金を充てており、新たな建設改良の予定もなく、比率を改善するための対策は検討していない。
　「⑤経費回収率」及び「⑥汚水処理原価」は、類似団体平均値よりも安定しているが、排水処理施設等の維持管理経費が小規模であることに起因するものである。
　「⑦施設利用率」は、処理区域内人口及び接続人口規模から極めて低い状況にある。排水処理施設のダウンサイジングについては、費用対効果も薄く、特段の対策は検討していない。
　「⑧水洗化率」は100％であり、今後も同値で推移していく。</t>
    <rPh sb="1" eb="12">
      <t>リンギョウシュウラク</t>
    </rPh>
    <rPh sb="13" eb="20">
      <t>ショリクイキナイジンコウ</t>
    </rPh>
    <rPh sb="20" eb="21">
      <t>オヨ</t>
    </rPh>
    <rPh sb="22" eb="24">
      <t>セツゾク</t>
    </rPh>
    <rPh sb="24" eb="26">
      <t>ジンコウ</t>
    </rPh>
    <rPh sb="27" eb="28">
      <t>カギ</t>
    </rPh>
    <rPh sb="34" eb="36">
      <t>ハイスイ</t>
    </rPh>
    <rPh sb="36" eb="38">
      <t>ショリ</t>
    </rPh>
    <rPh sb="38" eb="42">
      <t>シセツト</t>
    </rPh>
    <rPh sb="42" eb="49">
      <t>イジカンリケ</t>
    </rPh>
    <rPh sb="49" eb="52">
      <t>ショウキボ</t>
    </rPh>
    <rPh sb="55" eb="58">
      <t>カクスウチ</t>
    </rPh>
    <rPh sb="59" eb="61">
      <t>イドウ</t>
    </rPh>
    <rPh sb="65" eb="68">
      <t>カクシヒョウ</t>
    </rPh>
    <rPh sb="69" eb="70">
      <t>オオ</t>
    </rPh>
    <rPh sb="72" eb="74">
      <t>ヘンドウ</t>
    </rPh>
    <rPh sb="127" eb="129">
      <t>ゼンジュツ</t>
    </rPh>
    <rPh sb="130" eb="138">
      <t>ジン</t>
    </rPh>
    <rPh sb="139" eb="144">
      <t>ヒリツカイ</t>
    </rPh>
    <rPh sb="147" eb="149">
      <t>タイサク</t>
    </rPh>
    <rPh sb="150" eb="152">
      <t>ケントウ</t>
    </rPh>
    <rPh sb="177" eb="179">
      <t>ゲンショウ</t>
    </rPh>
    <rPh sb="184" eb="185">
      <t>ダイ</t>
    </rPh>
    <rPh sb="185" eb="187">
      <t>ゼンハン</t>
    </rPh>
    <rPh sb="188" eb="194">
      <t>スイ</t>
    </rPh>
    <rPh sb="196" eb="199">
      <t>キギョウサイ</t>
    </rPh>
    <rPh sb="200" eb="202">
      <t>ショウカン</t>
    </rPh>
    <rPh sb="202" eb="204">
      <t>ゲンシ</t>
    </rPh>
    <rPh sb="205" eb="209">
      <t>イッパン</t>
    </rPh>
    <rPh sb="212" eb="215">
      <t>クリイ</t>
    </rPh>
    <rPh sb="216" eb="217">
      <t>ア</t>
    </rPh>
    <rPh sb="222" eb="223">
      <t>アラ</t>
    </rPh>
    <rPh sb="225" eb="235">
      <t>ケンセツカイリョウ</t>
    </rPh>
    <rPh sb="236" eb="238">
      <t>ヒリツ</t>
    </rPh>
    <rPh sb="239" eb="241">
      <t>カイゼン</t>
    </rPh>
    <rPh sb="246" eb="248">
      <t>タイサク</t>
    </rPh>
    <rPh sb="249" eb="251">
      <t>ケントウ</t>
    </rPh>
    <rPh sb="262" eb="267">
      <t>ケイヒカイ</t>
    </rPh>
    <rPh sb="268" eb="269">
      <t>オヨ</t>
    </rPh>
    <rPh sb="281" eb="288">
      <t>ルイジダン</t>
    </rPh>
    <rPh sb="291" eb="293">
      <t>アンテイ</t>
    </rPh>
    <rPh sb="299" eb="307">
      <t>ハイスイショリシ</t>
    </rPh>
    <rPh sb="307" eb="314">
      <t>イジカンリケ</t>
    </rPh>
    <rPh sb="314" eb="317">
      <t>ショウキボ</t>
    </rPh>
    <rPh sb="323" eb="325">
      <t>キイン</t>
    </rPh>
    <rPh sb="346" eb="353">
      <t>ショリクイキナ</t>
    </rPh>
    <rPh sb="353" eb="354">
      <t>オヨ</t>
    </rPh>
    <rPh sb="355" eb="363">
      <t>セツゾクジン</t>
    </rPh>
    <rPh sb="363" eb="364">
      <t>キワ</t>
    </rPh>
    <rPh sb="366" eb="367">
      <t>ヒク</t>
    </rPh>
    <rPh sb="368" eb="373">
      <t>ジョ</t>
    </rPh>
    <rPh sb="374" eb="378">
      <t>ハイスイ</t>
    </rPh>
    <rPh sb="378" eb="380">
      <t>シセツ</t>
    </rPh>
    <rPh sb="395" eb="403">
      <t>ヒヨウタイコウカ</t>
    </rPh>
    <rPh sb="404" eb="406">
      <t>トクダン</t>
    </rPh>
    <rPh sb="407" eb="409">
      <t>タイサク</t>
    </rPh>
    <rPh sb="410" eb="417">
      <t>ケントウ</t>
    </rPh>
    <rPh sb="440" eb="441">
      <t>ドウ</t>
    </rPh>
    <phoneticPr fontId="1"/>
  </si>
  <si>
    <t>　「①有形固定資産減価償却率」は類似団体平均値を大きく上回っているが、排水処理施設に対する投資効果が極めて薄いことから、対策は検討していない。なお、現時点で管路の破損や、老朽化に伴うアクシデントは報告されていない。
　林業集落排水処理施設について、小野島処理場は供用開始から25年を経過しているが、前述のとおり対策は検討していない。また、浄化槽処理への転換についても現実的ではない。</t>
    <rPh sb="16" eb="23">
      <t>ルイジダンタイヘイキンチ</t>
    </rPh>
    <rPh sb="24" eb="25">
      <t>オオ</t>
    </rPh>
    <rPh sb="27" eb="29">
      <t>ウワマワ</t>
    </rPh>
    <rPh sb="35" eb="41">
      <t>ハイスイショリシセツ</t>
    </rPh>
    <rPh sb="42" eb="43">
      <t>タイ</t>
    </rPh>
    <rPh sb="50" eb="51">
      <t>キワ</t>
    </rPh>
    <rPh sb="53" eb="54">
      <t>ウス</t>
    </rPh>
    <rPh sb="60" eb="62">
      <t>タイサク</t>
    </rPh>
    <rPh sb="63" eb="65">
      <t>ケントウ</t>
    </rPh>
    <rPh sb="110" eb="112">
      <t>リンギョウ</t>
    </rPh>
    <rPh sb="116" eb="118">
      <t>ショリ</t>
    </rPh>
    <rPh sb="125" eb="127">
      <t>オノ</t>
    </rPh>
    <rPh sb="127" eb="128">
      <t>シマ</t>
    </rPh>
    <rPh sb="140" eb="141">
      <t>ネン</t>
    </rPh>
    <rPh sb="150" eb="156">
      <t>ゼンジュ</t>
    </rPh>
    <rPh sb="156" eb="158">
      <t>タイサク</t>
    </rPh>
    <rPh sb="159" eb="161">
      <t>ケントウ</t>
    </rPh>
    <rPh sb="170" eb="175">
      <t>ジョウカ</t>
    </rPh>
    <rPh sb="177" eb="179">
      <t>テンカン</t>
    </rPh>
    <rPh sb="184" eb="187">
      <t>ゲンジツテキ</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</si>
</sst>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formatCode="#,##0.00;&quot;△&quot;#,##0.00;&quot;-&quot;">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21.95</c:v>
                </c:pt>
                <c:pt idx="2">
                  <c:v>14.63</c:v>
                </c:pt>
                <c:pt idx="3">
                  <c:v>19.510000000000002</c:v>
                </c:pt>
                <c:pt idx="4">
                  <c:v>17.07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39.770000000000003</c:v>
                </c:pt>
                <c:pt idx="2">
                  <c:v>38.96</c:v>
                </c:pt>
                <c:pt idx="3">
                  <c:v>39.659999999999997</c:v>
                </c:pt>
                <c:pt idx="4">
                  <c:v>35.700000000000003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88.57</c:v>
                </c:pt>
                <c:pt idx="2">
                  <c:v>88.57</c:v>
                </c:pt>
                <c:pt idx="3">
                  <c:v>96.88</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91.64</c:v>
                </c:pt>
                <c:pt idx="2">
                  <c:v>91.6</c:v>
                </c:pt>
                <c:pt idx="3">
                  <c:v>92.03</c:v>
                </c:pt>
                <c:pt idx="4">
                  <c:v>93.29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96.62</c:v>
                </c:pt>
                <c:pt idx="2">
                  <c:v>100.41</c:v>
                </c:pt>
                <c:pt idx="3">
                  <c:v>32.18</c:v>
                </c:pt>
                <c:pt idx="4">
                  <c:v>29.58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94.43</c:v>
                </c:pt>
                <c:pt idx="2">
                  <c:v>101.18</c:v>
                </c:pt>
                <c:pt idx="3">
                  <c:v>89.58</c:v>
                </c:pt>
                <c:pt idx="4">
                  <c:v>96.86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c:v>
                </c:pt>
                <c:pt idx="2">
                  <c:v>5.99</c:v>
                </c:pt>
                <c:pt idx="3">
                  <c:v>54</c:v>
                </c:pt>
                <c:pt idx="4">
                  <c:v>55.43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36.130000000000003</c:v>
                </c:pt>
                <c:pt idx="2">
                  <c:v>38.409999999999997</c:v>
                </c:pt>
                <c:pt idx="3">
                  <c:v>43.41</c:v>
                </c:pt>
                <c:pt idx="4">
                  <c:v>33.5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15.53</c:v>
                </c:pt>
                <c:pt idx="2">
                  <c:v>13.25</c:v>
                </c:pt>
                <c:pt idx="3">
                  <c:v>282.81</c:v>
                </c:pt>
                <c:pt idx="4">
                  <c:v>615.23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528.12</c:v>
                </c:pt>
                <c:pt idx="2">
                  <c:v>533.38</c:v>
                </c:pt>
                <c:pt idx="3">
                  <c:v>658.43</c:v>
                </c:pt>
                <c:pt idx="4">
                  <c:v>355.48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44.75</c:v>
                </c:pt>
                <c:pt idx="2">
                  <c:v>40.39</c:v>
                </c:pt>
                <c:pt idx="3">
                  <c:v>36.799999999999997</c:v>
                </c:pt>
                <c:pt idx="4">
                  <c:v>22.78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15.34</c:v>
                </c:pt>
                <c:pt idx="2">
                  <c:v>1.22</c:v>
                </c:pt>
                <c:pt idx="3">
                  <c:v>-8.1</c:v>
                </c:pt>
                <c:pt idx="4">
                  <c:v>35.03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254.5</c:v>
                </c:pt>
                <c:pt idx="2">
                  <c:v>365.75</c:v>
                </c:pt>
                <c:pt idx="3">
                  <c:v>482.31</c:v>
                </c:pt>
                <c:pt idx="4">
                  <c:v>543.6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89.47</c:v>
                </c:pt>
                <c:pt idx="2">
                  <c:v>94.08</c:v>
                </c:pt>
                <c:pt idx="3">
                  <c:v>84.07</c:v>
                </c:pt>
                <c:pt idx="4">
                  <c:v>81.790000000000006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36.1</c:v>
                </c:pt>
                <c:pt idx="2">
                  <c:v>35.5</c:v>
                </c:pt>
                <c:pt idx="3">
                  <c:v>35.119999999999997</c:v>
                </c:pt>
                <c:pt idx="4">
                  <c:v>30.03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233.51</c:v>
                </c:pt>
                <c:pt idx="2">
                  <c:v>217.63</c:v>
                </c:pt>
                <c:pt idx="3">
                  <c:v>246.1</c:v>
                </c:pt>
                <c:pt idx="4">
                  <c:v>256.87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529.77</c:v>
                </c:pt>
                <c:pt idx="2">
                  <c:v>523.41999999999996</c:v>
                </c:pt>
                <c:pt idx="3">
                  <c:v>526.79</c:v>
                </c:pt>
                <c:pt idx="4">
                  <c:v>609.94000000000005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【97.32】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【273.50】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【43.01】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【421.62】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【92.21】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【34.76】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【574.95】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【31.85】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E1" zoomScale="85" zoomScaleNormal="85"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0" t="str">
        <f>データ!$M$6</f>
        <v>非設置</v>
      </c>
      <c r="AE8" s="20"/>
      <c r="AF8" s="20"/>
      <c r="AG8" s="20"/>
      <c r="AH8" s="20"/>
      <c r="AI8" s="20"/>
      <c r="AJ8" s="20"/>
      <c r="AK8" s="3"/>
      <c r="AL8" s="21">
        <f>データ!S6</f>
        <v>13349</v>
      </c>
      <c r="AM8" s="21"/>
      <c r="AN8" s="21"/>
      <c r="AO8" s="21"/>
      <c r="AP8" s="21"/>
      <c r="AQ8" s="21"/>
      <c r="AR8" s="21"/>
      <c r="AS8" s="21"/>
      <c r="AT8" s="7">
        <f>データ!T6</f>
        <v>886.47</v>
      </c>
      <c r="AU8" s="7"/>
      <c r="AV8" s="7"/>
      <c r="AW8" s="7"/>
      <c r="AX8" s="7"/>
      <c r="AY8" s="7"/>
      <c r="AZ8" s="7"/>
      <c r="BA8" s="7"/>
      <c r="BB8" s="7">
        <f>データ!U6</f>
        <v>15.06</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87.62</v>
      </c>
      <c r="J10" s="7"/>
      <c r="K10" s="7"/>
      <c r="L10" s="7"/>
      <c r="M10" s="7"/>
      <c r="N10" s="7"/>
      <c r="O10" s="7"/>
      <c r="P10" s="7">
        <f>データ!P6</f>
        <v>0.21</v>
      </c>
      <c r="Q10" s="7"/>
      <c r="R10" s="7"/>
      <c r="S10" s="7"/>
      <c r="T10" s="7"/>
      <c r="U10" s="7"/>
      <c r="V10" s="7"/>
      <c r="W10" s="7">
        <f>データ!Q6</f>
        <v>97.01</v>
      </c>
      <c r="X10" s="7"/>
      <c r="Y10" s="7"/>
      <c r="Z10" s="7"/>
      <c r="AA10" s="7"/>
      <c r="AB10" s="7"/>
      <c r="AC10" s="7"/>
      <c r="AD10" s="21">
        <f>データ!R6</f>
        <v>4180</v>
      </c>
      <c r="AE10" s="21"/>
      <c r="AF10" s="21"/>
      <c r="AG10" s="21"/>
      <c r="AH10" s="21"/>
      <c r="AI10" s="21"/>
      <c r="AJ10" s="21"/>
      <c r="AK10" s="2"/>
      <c r="AL10" s="21">
        <f>データ!V6</f>
        <v>28</v>
      </c>
      <c r="AM10" s="21"/>
      <c r="AN10" s="21"/>
      <c r="AO10" s="21"/>
      <c r="AP10" s="21"/>
      <c r="AQ10" s="21"/>
      <c r="AR10" s="21"/>
      <c r="AS10" s="21"/>
      <c r="AT10" s="7">
        <f>データ!W6</f>
        <v>2.e-002</v>
      </c>
      <c r="AU10" s="7"/>
      <c r="AV10" s="7"/>
      <c r="AW10" s="7"/>
      <c r="AX10" s="7"/>
      <c r="AY10" s="7"/>
      <c r="AZ10" s="7"/>
      <c r="BA10" s="7"/>
      <c r="BB10" s="7">
        <f>データ!X6</f>
        <v>1400</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97</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36N4W6JNVya+RMoWhoqxYIVS/Uwokxx790LuGZ+o6kiPvKOsm2OS/cghZUd5fGOWGkUarWBDEtcprcSI9L5N4g==" saltValue="VhbDcpUpO4b9yPpvAp2NM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59</v>
      </c>
      <c r="D3" s="58" t="s">
        <v>39</v>
      </c>
      <c r="E3" s="58" t="s">
        <v>6</v>
      </c>
      <c r="F3" s="58" t="s">
        <v>5</v>
      </c>
      <c r="G3" s="58" t="s">
        <v>25</v>
      </c>
      <c r="H3" s="64" t="s">
        <v>60</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15</v>
      </c>
      <c r="BR4" s="76"/>
      <c r="BS4" s="76"/>
      <c r="BT4" s="76"/>
      <c r="BU4" s="76"/>
      <c r="BV4" s="76"/>
      <c r="BW4" s="76"/>
      <c r="BX4" s="76"/>
      <c r="BY4" s="76"/>
      <c r="BZ4" s="76"/>
      <c r="CA4" s="76"/>
      <c r="CB4" s="76" t="s">
        <v>62</v>
      </c>
      <c r="CC4" s="76"/>
      <c r="CD4" s="76"/>
      <c r="CE4" s="76"/>
      <c r="CF4" s="76"/>
      <c r="CG4" s="76"/>
      <c r="CH4" s="76"/>
      <c r="CI4" s="76"/>
      <c r="CJ4" s="76"/>
      <c r="CK4" s="76"/>
      <c r="CL4" s="76"/>
      <c r="CM4" s="76" t="s">
        <v>0</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7</v>
      </c>
      <c r="N5" s="66" t="s">
        <v>73</v>
      </c>
      <c r="O5" s="66" t="s">
        <v>74</v>
      </c>
      <c r="P5" s="66" t="s">
        <v>75</v>
      </c>
      <c r="Q5" s="66" t="s">
        <v>76</v>
      </c>
      <c r="R5" s="66" t="s">
        <v>77</v>
      </c>
      <c r="S5" s="66" t="s">
        <v>78</v>
      </c>
      <c r="T5" s="66" t="s">
        <v>79</v>
      </c>
      <c r="U5" s="66" t="s">
        <v>1</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45</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2024</v>
      </c>
      <c r="C6" s="61">
        <f t="shared" si="1"/>
        <v>73687</v>
      </c>
      <c r="D6" s="61">
        <f t="shared" si="1"/>
        <v>46</v>
      </c>
      <c r="E6" s="61">
        <f t="shared" si="1"/>
        <v>17</v>
      </c>
      <c r="F6" s="61">
        <f t="shared" si="1"/>
        <v>7</v>
      </c>
      <c r="G6" s="61">
        <f t="shared" si="1"/>
        <v>0</v>
      </c>
      <c r="H6" s="61" t="str">
        <f t="shared" si="1"/>
        <v>福島県　南会津町</v>
      </c>
      <c r="I6" s="61" t="str">
        <f t="shared" si="1"/>
        <v>法適用</v>
      </c>
      <c r="J6" s="61" t="str">
        <f t="shared" si="1"/>
        <v>下水道事業</v>
      </c>
      <c r="K6" s="61" t="str">
        <f t="shared" si="1"/>
        <v>林業集落排水</v>
      </c>
      <c r="L6" s="61" t="str">
        <f t="shared" si="1"/>
        <v>G2</v>
      </c>
      <c r="M6" s="61" t="str">
        <f t="shared" si="1"/>
        <v>非設置</v>
      </c>
      <c r="N6" s="69" t="str">
        <f t="shared" si="1"/>
        <v>-</v>
      </c>
      <c r="O6" s="69">
        <f t="shared" si="1"/>
        <v>87.62</v>
      </c>
      <c r="P6" s="69">
        <f t="shared" si="1"/>
        <v>0.21</v>
      </c>
      <c r="Q6" s="69">
        <f t="shared" si="1"/>
        <v>97.01</v>
      </c>
      <c r="R6" s="69">
        <f t="shared" si="1"/>
        <v>4180</v>
      </c>
      <c r="S6" s="69">
        <f t="shared" si="1"/>
        <v>13349</v>
      </c>
      <c r="T6" s="69">
        <f t="shared" si="1"/>
        <v>886.47</v>
      </c>
      <c r="U6" s="69">
        <f t="shared" si="1"/>
        <v>15.06</v>
      </c>
      <c r="V6" s="69">
        <f t="shared" si="1"/>
        <v>28</v>
      </c>
      <c r="W6" s="69">
        <f t="shared" si="1"/>
        <v>2.e-002</v>
      </c>
      <c r="X6" s="69">
        <f t="shared" si="1"/>
        <v>1400</v>
      </c>
      <c r="Y6" s="77" t="str">
        <f t="shared" ref="Y6:AH6" si="2">IF(Y7="",NA(),Y7)</f>
        <v>-</v>
      </c>
      <c r="Z6" s="77">
        <f t="shared" si="2"/>
        <v>96.62</v>
      </c>
      <c r="AA6" s="77">
        <f t="shared" si="2"/>
        <v>100.41</v>
      </c>
      <c r="AB6" s="77">
        <f t="shared" si="2"/>
        <v>32.18</v>
      </c>
      <c r="AC6" s="77">
        <f t="shared" si="2"/>
        <v>29.58</v>
      </c>
      <c r="AD6" s="77" t="str">
        <f t="shared" si="2"/>
        <v>-</v>
      </c>
      <c r="AE6" s="77">
        <f t="shared" si="2"/>
        <v>94.43</v>
      </c>
      <c r="AF6" s="77">
        <f t="shared" si="2"/>
        <v>101.18</v>
      </c>
      <c r="AG6" s="77">
        <f t="shared" si="2"/>
        <v>89.58</v>
      </c>
      <c r="AH6" s="77">
        <f t="shared" si="2"/>
        <v>96.86</v>
      </c>
      <c r="AI6" s="69" t="str">
        <f>IF(AI7="","",IF(AI7="-","【-】","【"&amp;SUBSTITUTE(TEXT(AI7,"#,##0.00"),"-","△")&amp;"】"))</f>
        <v>【97.32】</v>
      </c>
      <c r="AJ6" s="77" t="str">
        <f t="shared" ref="AJ6:AS6" si="3">IF(AJ7="",NA(),AJ7)</f>
        <v>-</v>
      </c>
      <c r="AK6" s="77">
        <f t="shared" si="3"/>
        <v>15.53</v>
      </c>
      <c r="AL6" s="77">
        <f t="shared" si="3"/>
        <v>13.25</v>
      </c>
      <c r="AM6" s="77">
        <f t="shared" si="3"/>
        <v>282.81</v>
      </c>
      <c r="AN6" s="77">
        <f t="shared" si="3"/>
        <v>615.23</v>
      </c>
      <c r="AO6" s="77" t="str">
        <f t="shared" si="3"/>
        <v>-</v>
      </c>
      <c r="AP6" s="77">
        <f t="shared" si="3"/>
        <v>528.12</v>
      </c>
      <c r="AQ6" s="77">
        <f t="shared" si="3"/>
        <v>533.38</v>
      </c>
      <c r="AR6" s="77">
        <f t="shared" si="3"/>
        <v>658.43</v>
      </c>
      <c r="AS6" s="77">
        <f t="shared" si="3"/>
        <v>355.48</v>
      </c>
      <c r="AT6" s="69" t="str">
        <f>IF(AT7="","",IF(AT7="-","【-】","【"&amp;SUBSTITUTE(TEXT(AT7,"#,##0.00"),"-","△")&amp;"】"))</f>
        <v>【273.50】</v>
      </c>
      <c r="AU6" s="77" t="str">
        <f t="shared" ref="AU6:BD6" si="4">IF(AU7="",NA(),AU7)</f>
        <v>-</v>
      </c>
      <c r="AV6" s="77">
        <f t="shared" si="4"/>
        <v>44.75</v>
      </c>
      <c r="AW6" s="77">
        <f t="shared" si="4"/>
        <v>40.39</v>
      </c>
      <c r="AX6" s="77">
        <f t="shared" si="4"/>
        <v>36.799999999999997</v>
      </c>
      <c r="AY6" s="77">
        <f t="shared" si="4"/>
        <v>22.78</v>
      </c>
      <c r="AZ6" s="77" t="str">
        <f t="shared" si="4"/>
        <v>-</v>
      </c>
      <c r="BA6" s="77">
        <f t="shared" si="4"/>
        <v>15.34</v>
      </c>
      <c r="BB6" s="77">
        <f t="shared" si="4"/>
        <v>1.22</v>
      </c>
      <c r="BC6" s="77">
        <f t="shared" si="4"/>
        <v>-8.1</v>
      </c>
      <c r="BD6" s="77">
        <f t="shared" si="4"/>
        <v>35.03</v>
      </c>
      <c r="BE6" s="69" t="str">
        <f>IF(BE7="","",IF(BE7="-","【-】","【"&amp;SUBSTITUTE(TEXT(BE7,"#,##0.00"),"-","△")&amp;"】"))</f>
        <v>【43.01】</v>
      </c>
      <c r="BF6" s="77" t="str">
        <f t="shared" ref="BF6:BO6" si="5">IF(BF7="",NA(),BF7)</f>
        <v>-</v>
      </c>
      <c r="BG6" s="69">
        <f t="shared" si="5"/>
        <v>0</v>
      </c>
      <c r="BH6" s="69">
        <f t="shared" si="5"/>
        <v>0</v>
      </c>
      <c r="BI6" s="69">
        <f t="shared" si="5"/>
        <v>0</v>
      </c>
      <c r="BJ6" s="69">
        <f t="shared" si="5"/>
        <v>0</v>
      </c>
      <c r="BK6" s="77" t="str">
        <f t="shared" si="5"/>
        <v>-</v>
      </c>
      <c r="BL6" s="77">
        <f t="shared" si="5"/>
        <v>254.5</v>
      </c>
      <c r="BM6" s="77">
        <f t="shared" si="5"/>
        <v>365.75</v>
      </c>
      <c r="BN6" s="77">
        <f t="shared" si="5"/>
        <v>482.31</v>
      </c>
      <c r="BO6" s="77">
        <f t="shared" si="5"/>
        <v>543.6</v>
      </c>
      <c r="BP6" s="69" t="str">
        <f>IF(BP7="","",IF(BP7="-","【-】","【"&amp;SUBSTITUTE(TEXT(BP7,"#,##0.00"),"-","△")&amp;"】"))</f>
        <v>【421.62】</v>
      </c>
      <c r="BQ6" s="77" t="str">
        <f t="shared" ref="BQ6:BZ6" si="6">IF(BQ7="",NA(),BQ7)</f>
        <v>-</v>
      </c>
      <c r="BR6" s="77">
        <f t="shared" si="6"/>
        <v>89.47</v>
      </c>
      <c r="BS6" s="77">
        <f t="shared" si="6"/>
        <v>94.08</v>
      </c>
      <c r="BT6" s="77">
        <f t="shared" si="6"/>
        <v>84.07</v>
      </c>
      <c r="BU6" s="77">
        <f t="shared" si="6"/>
        <v>81.790000000000006</v>
      </c>
      <c r="BV6" s="77" t="str">
        <f t="shared" si="6"/>
        <v>-</v>
      </c>
      <c r="BW6" s="77">
        <f t="shared" si="6"/>
        <v>36.1</v>
      </c>
      <c r="BX6" s="77">
        <f t="shared" si="6"/>
        <v>35.5</v>
      </c>
      <c r="BY6" s="77">
        <f t="shared" si="6"/>
        <v>35.119999999999997</v>
      </c>
      <c r="BZ6" s="77">
        <f t="shared" si="6"/>
        <v>30.03</v>
      </c>
      <c r="CA6" s="69" t="str">
        <f>IF(CA7="","",IF(CA7="-","【-】","【"&amp;SUBSTITUTE(TEXT(CA7,"#,##0.00"),"-","△")&amp;"】"))</f>
        <v>【31.85】</v>
      </c>
      <c r="CB6" s="77" t="str">
        <f t="shared" ref="CB6:CK6" si="7">IF(CB7="",NA(),CB7)</f>
        <v>-</v>
      </c>
      <c r="CC6" s="77">
        <f t="shared" si="7"/>
        <v>233.51</v>
      </c>
      <c r="CD6" s="77">
        <f t="shared" si="7"/>
        <v>217.63</v>
      </c>
      <c r="CE6" s="77">
        <f t="shared" si="7"/>
        <v>246.1</v>
      </c>
      <c r="CF6" s="77">
        <f t="shared" si="7"/>
        <v>256.87</v>
      </c>
      <c r="CG6" s="77" t="str">
        <f t="shared" si="7"/>
        <v>-</v>
      </c>
      <c r="CH6" s="77">
        <f t="shared" si="7"/>
        <v>529.77</v>
      </c>
      <c r="CI6" s="77">
        <f t="shared" si="7"/>
        <v>523.41999999999996</v>
      </c>
      <c r="CJ6" s="77">
        <f t="shared" si="7"/>
        <v>526.79</v>
      </c>
      <c r="CK6" s="77">
        <f t="shared" si="7"/>
        <v>609.94000000000005</v>
      </c>
      <c r="CL6" s="69" t="str">
        <f>IF(CL7="","",IF(CL7="-","【-】","【"&amp;SUBSTITUTE(TEXT(CL7,"#,##0.00"),"-","△")&amp;"】"))</f>
        <v>【574.95】</v>
      </c>
      <c r="CM6" s="77" t="str">
        <f t="shared" ref="CM6:CV6" si="8">IF(CM7="",NA(),CM7)</f>
        <v>-</v>
      </c>
      <c r="CN6" s="77">
        <f t="shared" si="8"/>
        <v>21.95</v>
      </c>
      <c r="CO6" s="77">
        <f t="shared" si="8"/>
        <v>14.63</v>
      </c>
      <c r="CP6" s="77">
        <f t="shared" si="8"/>
        <v>19.510000000000002</v>
      </c>
      <c r="CQ6" s="77">
        <f t="shared" si="8"/>
        <v>17.07</v>
      </c>
      <c r="CR6" s="77" t="str">
        <f t="shared" si="8"/>
        <v>-</v>
      </c>
      <c r="CS6" s="77">
        <f t="shared" si="8"/>
        <v>39.770000000000003</v>
      </c>
      <c r="CT6" s="77">
        <f t="shared" si="8"/>
        <v>38.96</v>
      </c>
      <c r="CU6" s="77">
        <f t="shared" si="8"/>
        <v>39.659999999999997</v>
      </c>
      <c r="CV6" s="77">
        <f t="shared" si="8"/>
        <v>35.700000000000003</v>
      </c>
      <c r="CW6" s="69" t="str">
        <f>IF(CW7="","",IF(CW7="-","【-】","【"&amp;SUBSTITUTE(TEXT(CW7,"#,##0.00"),"-","△")&amp;"】"))</f>
        <v>【34.76】</v>
      </c>
      <c r="CX6" s="77" t="str">
        <f t="shared" ref="CX6:DG6" si="9">IF(CX7="",NA(),CX7)</f>
        <v>-</v>
      </c>
      <c r="CY6" s="77">
        <f t="shared" si="9"/>
        <v>88.57</v>
      </c>
      <c r="CZ6" s="77">
        <f t="shared" si="9"/>
        <v>88.57</v>
      </c>
      <c r="DA6" s="77">
        <f t="shared" si="9"/>
        <v>96.88</v>
      </c>
      <c r="DB6" s="77">
        <f t="shared" si="9"/>
        <v>100</v>
      </c>
      <c r="DC6" s="77" t="str">
        <f t="shared" si="9"/>
        <v>-</v>
      </c>
      <c r="DD6" s="77">
        <f t="shared" si="9"/>
        <v>91.64</v>
      </c>
      <c r="DE6" s="77">
        <f t="shared" si="9"/>
        <v>91.6</v>
      </c>
      <c r="DF6" s="77">
        <f t="shared" si="9"/>
        <v>92.03</v>
      </c>
      <c r="DG6" s="77">
        <f t="shared" si="9"/>
        <v>93.29</v>
      </c>
      <c r="DH6" s="69" t="str">
        <f>IF(DH7="","",IF(DH7="-","【-】","【"&amp;SUBSTITUTE(TEXT(DH7,"#,##0.00"),"-","△")&amp;"】"))</f>
        <v>【92.21】</v>
      </c>
      <c r="DI6" s="77" t="str">
        <f t="shared" ref="DI6:DR6" si="10">IF(DI7="",NA(),DI7)</f>
        <v>-</v>
      </c>
      <c r="DJ6" s="77">
        <f t="shared" si="10"/>
        <v>3</v>
      </c>
      <c r="DK6" s="77">
        <f t="shared" si="10"/>
        <v>5.99</v>
      </c>
      <c r="DL6" s="77">
        <f t="shared" si="10"/>
        <v>54</v>
      </c>
      <c r="DM6" s="77">
        <f t="shared" si="10"/>
        <v>55.43</v>
      </c>
      <c r="DN6" s="77" t="str">
        <f t="shared" si="10"/>
        <v>-</v>
      </c>
      <c r="DO6" s="77">
        <f t="shared" si="10"/>
        <v>36.130000000000003</v>
      </c>
      <c r="DP6" s="77">
        <f t="shared" si="10"/>
        <v>38.409999999999997</v>
      </c>
      <c r="DQ6" s="77">
        <f t="shared" si="10"/>
        <v>43.41</v>
      </c>
      <c r="DR6" s="77">
        <f t="shared" si="10"/>
        <v>33.5</v>
      </c>
      <c r="DS6" s="69" t="str">
        <f>IF(DS7="","",IF(DS7="-","【-】","【"&amp;SUBSTITUTE(TEXT(DS7,"#,##0.00"),"-","△")&amp;"】"))</f>
        <v>【29.90】</v>
      </c>
      <c r="DT6" s="77" t="str">
        <f t="shared" ref="DT6:EC6" si="11">IF(DT7="",NA(),DT7)</f>
        <v>-</v>
      </c>
      <c r="DU6" s="69">
        <f t="shared" si="11"/>
        <v>0</v>
      </c>
      <c r="DV6" s="69">
        <f t="shared" si="11"/>
        <v>0</v>
      </c>
      <c r="DW6" s="69">
        <f t="shared" si="11"/>
        <v>0</v>
      </c>
      <c r="DX6" s="69">
        <f t="shared" si="11"/>
        <v>0</v>
      </c>
      <c r="DY6" s="77" t="str">
        <f t="shared" si="11"/>
        <v>-</v>
      </c>
      <c r="DZ6" s="69">
        <f t="shared" si="11"/>
        <v>0</v>
      </c>
      <c r="EA6" s="69">
        <f t="shared" si="11"/>
        <v>0</v>
      </c>
      <c r="EB6" s="69">
        <f t="shared" si="11"/>
        <v>0</v>
      </c>
      <c r="EC6" s="69">
        <f t="shared" si="11"/>
        <v>0</v>
      </c>
      <c r="ED6" s="69" t="str">
        <f>IF(ED7="","",IF(ED7="-","【-】","【"&amp;SUBSTITUTE(TEXT(ED7,"#,##0.00"),"-","△")&amp;"】"))</f>
        <v>【0.00】</v>
      </c>
      <c r="EE6" s="77" t="str">
        <f t="shared" ref="EE6:EN6" si="12">IF(EE7="",NA(),EE7)</f>
        <v>-</v>
      </c>
      <c r="EF6" s="69">
        <f t="shared" si="12"/>
        <v>0</v>
      </c>
      <c r="EG6" s="69">
        <f t="shared" si="12"/>
        <v>0</v>
      </c>
      <c r="EH6" s="69">
        <f t="shared" si="12"/>
        <v>0</v>
      </c>
      <c r="EI6" s="69">
        <f t="shared" si="12"/>
        <v>0</v>
      </c>
      <c r="EJ6" s="77" t="str">
        <f t="shared" si="12"/>
        <v>-</v>
      </c>
      <c r="EK6" s="69">
        <f t="shared" si="12"/>
        <v>0</v>
      </c>
      <c r="EL6" s="69">
        <f t="shared" si="12"/>
        <v>0</v>
      </c>
      <c r="EM6" s="69">
        <f t="shared" si="12"/>
        <v>0</v>
      </c>
      <c r="EN6" s="69">
        <f t="shared" si="12"/>
        <v>0</v>
      </c>
      <c r="EO6" s="69" t="str">
        <f>IF(EO7="","",IF(EO7="-","【-】","【"&amp;SUBSTITUTE(TEXT(EO7,"#,##0.00"),"-","△")&amp;"】"))</f>
        <v>【0.00】</v>
      </c>
    </row>
    <row r="7" spans="1:148" s="55" customFormat="1">
      <c r="A7" s="56"/>
      <c r="B7" s="62">
        <v>2024</v>
      </c>
      <c r="C7" s="62">
        <v>73687</v>
      </c>
      <c r="D7" s="62">
        <v>46</v>
      </c>
      <c r="E7" s="62">
        <v>17</v>
      </c>
      <c r="F7" s="62">
        <v>7</v>
      </c>
      <c r="G7" s="62">
        <v>0</v>
      </c>
      <c r="H7" s="62" t="s">
        <v>95</v>
      </c>
      <c r="I7" s="62" t="s">
        <v>96</v>
      </c>
      <c r="J7" s="62" t="s">
        <v>98</v>
      </c>
      <c r="K7" s="62" t="s">
        <v>99</v>
      </c>
      <c r="L7" s="62" t="s">
        <v>100</v>
      </c>
      <c r="M7" s="62" t="s">
        <v>101</v>
      </c>
      <c r="N7" s="70" t="s">
        <v>102</v>
      </c>
      <c r="O7" s="70">
        <v>87.62</v>
      </c>
      <c r="P7" s="70">
        <v>0.21</v>
      </c>
      <c r="Q7" s="70">
        <v>97.01</v>
      </c>
      <c r="R7" s="70">
        <v>4180</v>
      </c>
      <c r="S7" s="70">
        <v>13349</v>
      </c>
      <c r="T7" s="70">
        <v>886.47</v>
      </c>
      <c r="U7" s="70">
        <v>15.06</v>
      </c>
      <c r="V7" s="70">
        <v>28</v>
      </c>
      <c r="W7" s="70">
        <v>2.e-002</v>
      </c>
      <c r="X7" s="70">
        <v>1400</v>
      </c>
      <c r="Y7" s="70" t="s">
        <v>102</v>
      </c>
      <c r="Z7" s="70">
        <v>96.62</v>
      </c>
      <c r="AA7" s="70">
        <v>100.41</v>
      </c>
      <c r="AB7" s="70">
        <v>32.18</v>
      </c>
      <c r="AC7" s="70">
        <v>29.58</v>
      </c>
      <c r="AD7" s="70" t="s">
        <v>102</v>
      </c>
      <c r="AE7" s="70">
        <v>94.43</v>
      </c>
      <c r="AF7" s="70">
        <v>101.18</v>
      </c>
      <c r="AG7" s="70">
        <v>89.58</v>
      </c>
      <c r="AH7" s="70">
        <v>96.86</v>
      </c>
      <c r="AI7" s="70">
        <v>97.32</v>
      </c>
      <c r="AJ7" s="70" t="s">
        <v>102</v>
      </c>
      <c r="AK7" s="70">
        <v>15.53</v>
      </c>
      <c r="AL7" s="70">
        <v>13.25</v>
      </c>
      <c r="AM7" s="70">
        <v>282.81</v>
      </c>
      <c r="AN7" s="70">
        <v>615.23</v>
      </c>
      <c r="AO7" s="70" t="s">
        <v>102</v>
      </c>
      <c r="AP7" s="70">
        <v>528.12</v>
      </c>
      <c r="AQ7" s="70">
        <v>533.38</v>
      </c>
      <c r="AR7" s="70">
        <v>658.43</v>
      </c>
      <c r="AS7" s="70">
        <v>355.48</v>
      </c>
      <c r="AT7" s="70">
        <v>273.5</v>
      </c>
      <c r="AU7" s="70" t="s">
        <v>102</v>
      </c>
      <c r="AV7" s="70">
        <v>44.75</v>
      </c>
      <c r="AW7" s="70">
        <v>40.39</v>
      </c>
      <c r="AX7" s="70">
        <v>36.799999999999997</v>
      </c>
      <c r="AY7" s="70">
        <v>22.78</v>
      </c>
      <c r="AZ7" s="70" t="s">
        <v>102</v>
      </c>
      <c r="BA7" s="70">
        <v>15.34</v>
      </c>
      <c r="BB7" s="70">
        <v>1.22</v>
      </c>
      <c r="BC7" s="70">
        <v>-8.1</v>
      </c>
      <c r="BD7" s="70">
        <v>35.03</v>
      </c>
      <c r="BE7" s="70">
        <v>43.01</v>
      </c>
      <c r="BF7" s="70" t="s">
        <v>102</v>
      </c>
      <c r="BG7" s="70">
        <v>0</v>
      </c>
      <c r="BH7" s="70">
        <v>0</v>
      </c>
      <c r="BI7" s="70">
        <v>0</v>
      </c>
      <c r="BJ7" s="70">
        <v>0</v>
      </c>
      <c r="BK7" s="70" t="s">
        <v>102</v>
      </c>
      <c r="BL7" s="70">
        <v>254.5</v>
      </c>
      <c r="BM7" s="70">
        <v>365.75</v>
      </c>
      <c r="BN7" s="70">
        <v>482.31</v>
      </c>
      <c r="BO7" s="70">
        <v>543.6</v>
      </c>
      <c r="BP7" s="70">
        <v>421.62</v>
      </c>
      <c r="BQ7" s="70" t="s">
        <v>102</v>
      </c>
      <c r="BR7" s="70">
        <v>89.47</v>
      </c>
      <c r="BS7" s="70">
        <v>94.08</v>
      </c>
      <c r="BT7" s="70">
        <v>84.07</v>
      </c>
      <c r="BU7" s="70">
        <v>81.790000000000006</v>
      </c>
      <c r="BV7" s="70" t="s">
        <v>102</v>
      </c>
      <c r="BW7" s="70">
        <v>36.1</v>
      </c>
      <c r="BX7" s="70">
        <v>35.5</v>
      </c>
      <c r="BY7" s="70">
        <v>35.119999999999997</v>
      </c>
      <c r="BZ7" s="70">
        <v>30.03</v>
      </c>
      <c r="CA7" s="70">
        <v>31.85</v>
      </c>
      <c r="CB7" s="70" t="s">
        <v>102</v>
      </c>
      <c r="CC7" s="70">
        <v>233.51</v>
      </c>
      <c r="CD7" s="70">
        <v>217.63</v>
      </c>
      <c r="CE7" s="70">
        <v>246.1</v>
      </c>
      <c r="CF7" s="70">
        <v>256.87</v>
      </c>
      <c r="CG7" s="70" t="s">
        <v>102</v>
      </c>
      <c r="CH7" s="70">
        <v>529.77</v>
      </c>
      <c r="CI7" s="70">
        <v>523.41999999999996</v>
      </c>
      <c r="CJ7" s="70">
        <v>526.79</v>
      </c>
      <c r="CK7" s="70">
        <v>609.94000000000005</v>
      </c>
      <c r="CL7" s="70">
        <v>574.95000000000005</v>
      </c>
      <c r="CM7" s="70" t="s">
        <v>102</v>
      </c>
      <c r="CN7" s="70">
        <v>21.95</v>
      </c>
      <c r="CO7" s="70">
        <v>14.63</v>
      </c>
      <c r="CP7" s="70">
        <v>19.510000000000002</v>
      </c>
      <c r="CQ7" s="70">
        <v>17.07</v>
      </c>
      <c r="CR7" s="70" t="s">
        <v>102</v>
      </c>
      <c r="CS7" s="70">
        <v>39.770000000000003</v>
      </c>
      <c r="CT7" s="70">
        <v>38.96</v>
      </c>
      <c r="CU7" s="70">
        <v>39.659999999999997</v>
      </c>
      <c r="CV7" s="70">
        <v>35.700000000000003</v>
      </c>
      <c r="CW7" s="70">
        <v>34.76</v>
      </c>
      <c r="CX7" s="70" t="s">
        <v>102</v>
      </c>
      <c r="CY7" s="70">
        <v>88.57</v>
      </c>
      <c r="CZ7" s="70">
        <v>88.57</v>
      </c>
      <c r="DA7" s="70">
        <v>96.88</v>
      </c>
      <c r="DB7" s="70">
        <v>100</v>
      </c>
      <c r="DC7" s="70" t="s">
        <v>102</v>
      </c>
      <c r="DD7" s="70">
        <v>91.64</v>
      </c>
      <c r="DE7" s="70">
        <v>91.6</v>
      </c>
      <c r="DF7" s="70">
        <v>92.03</v>
      </c>
      <c r="DG7" s="70">
        <v>93.29</v>
      </c>
      <c r="DH7" s="70">
        <v>92.21</v>
      </c>
      <c r="DI7" s="70" t="s">
        <v>102</v>
      </c>
      <c r="DJ7" s="70">
        <v>3</v>
      </c>
      <c r="DK7" s="70">
        <v>5.99</v>
      </c>
      <c r="DL7" s="70">
        <v>54</v>
      </c>
      <c r="DM7" s="70">
        <v>55.43</v>
      </c>
      <c r="DN7" s="70" t="s">
        <v>102</v>
      </c>
      <c r="DO7" s="70">
        <v>36.130000000000003</v>
      </c>
      <c r="DP7" s="70">
        <v>38.409999999999997</v>
      </c>
      <c r="DQ7" s="70">
        <v>43.41</v>
      </c>
      <c r="DR7" s="70">
        <v>33.5</v>
      </c>
      <c r="DS7" s="70">
        <v>29.9</v>
      </c>
      <c r="DT7" s="70" t="s">
        <v>102</v>
      </c>
      <c r="DU7" s="70">
        <v>0</v>
      </c>
      <c r="DV7" s="70">
        <v>0</v>
      </c>
      <c r="DW7" s="70">
        <v>0</v>
      </c>
      <c r="DX7" s="70">
        <v>0</v>
      </c>
      <c r="DY7" s="70" t="s">
        <v>102</v>
      </c>
      <c r="DZ7" s="70">
        <v>0</v>
      </c>
      <c r="EA7" s="70">
        <v>0</v>
      </c>
      <c r="EB7" s="70">
        <v>0</v>
      </c>
      <c r="EC7" s="70">
        <v>0</v>
      </c>
      <c r="ED7" s="70">
        <v>0</v>
      </c>
      <c r="EE7" s="70" t="s">
        <v>102</v>
      </c>
      <c r="EF7" s="70">
        <v>0</v>
      </c>
      <c r="EG7" s="70">
        <v>0</v>
      </c>
      <c r="EH7" s="70">
        <v>0</v>
      </c>
      <c r="EI7" s="70">
        <v>0</v>
      </c>
      <c r="EJ7" s="70" t="s">
        <v>102</v>
      </c>
      <c r="EK7" s="70">
        <v>0</v>
      </c>
      <c r="EL7" s="70">
        <v>0</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2026-02-05T05:50:12Z</vt:filetime>
  </property>
</Properties>
</file>