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nu1193fPYbFhXGh2VeQRgWANJzJVU36cG01pPtf3/lRTcm7b9JIWrPwQv9RIjEwNeB2BK2PcVjoeiZ39Mb90w==" workbookSaltValue="oMHbcsvExwwQoMomfaIpZ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<sst xmlns="http://schemas.openxmlformats.org/spreadsheetml/2006/main" xmlns:r="http://schemas.openxmlformats.org/officeDocument/2006/relationships" count="114" uniqueCount="114">
  <si>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</si>
  <si>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</si>
  <si>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</si>
  <si>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</si>
  <si>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</si>
  <si>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</si>
  <si>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</si>
  <si>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</si>
  <si>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</si>
  <si>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</si>
  <si>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</si>
  <si>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</si>
  <si>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</si>
  <si>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</si>
  <si>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</si>
  <si>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</si>
  <si>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</si>
  <si>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</si>
  <si>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</si>
  <si>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</si>
  <si>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</si>
  <si>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</si>
  <si>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</si>
  <si>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</si>
  <si>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</si>
  <si>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</si>
  <si>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</si>
  <si>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</si>
  <si>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</si>
  <si>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</si>
  <si>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</si>
  <si>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</si>
  <si>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</si>
  <si>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</si>
  <si>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</si>
  <si>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</si>
  <si>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</si>
  <si>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</si>
  <si>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</si>
  <si>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</si>
  <si>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</si>
  <si>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</si>
  <si>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</si>
  <si>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</si>
  <si>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</si>
  <si>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</si>
  <si>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</si>
  <si>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　「①経常収支比率」と「②累積欠損金比率」ともに類似団体平均値と大きく乖離している。当町の下水道事業は５セグメントを包括しているが、最も厳しい経営状況にあり、抜本的な経営改善が必要である。
　「③流動比率」は、R5決算時から大きく改善し、類似団体平均値を上回っているが、企業債の償還が進んだことに起因するもので、厳しい経営状況を踏まえ、老朽化した排水処理施設の更新等に着手できていない状況が数字に表れたものと捉えている。
　「⑤経費回収率」は、類似団体平均値を上回っているものの、70％を下回る状況にあることから、R7での下水道使用料改定により、収支状況の改善を図る。
　「⑥汚水処理原価」は、中山間に位置し、広大な面積を有する当町特有の地理的要因により、排水処理施設が広範囲に点在し、維持管理コストも増加しているため、類似団体平均値を大きく上回っている。
　「⑦施設利用率」は、急速な人口減少に伴う有収水量の低下により、類似団体平均値を大きく下回る状況にある。施設最適化の観点から、R7における高杖原地区と上郷地区における処理施設の統合や、R10における特定環境保全公共下水道区域への一部接続など、排水処理施設の統廃合・ダウンサイジングを進めている。
　「⑧水洗化率」は、公共下水道事業と同様に、管路の面的整備がほぼ完了しているほか、処理区域内人口と接続人口に大きな変動がないため、今後も横ばいに近い数値で推移していくものと見込んでいる。</t>
    <rPh sb="13" eb="20">
      <t>ルイセキケッソ</t>
    </rPh>
    <rPh sb="24" eb="31">
      <t>ルイジダン</t>
    </rPh>
    <rPh sb="32" eb="33">
      <t>オオ</t>
    </rPh>
    <rPh sb="35" eb="37">
      <t>カイリ</t>
    </rPh>
    <rPh sb="42" eb="44">
      <t>トウチョウ</t>
    </rPh>
    <rPh sb="45" eb="51">
      <t>ゲス</t>
    </rPh>
    <rPh sb="58" eb="60">
      <t>ホウカツ</t>
    </rPh>
    <rPh sb="66" eb="67">
      <t>モット</t>
    </rPh>
    <rPh sb="68" eb="71">
      <t>キ</t>
    </rPh>
    <rPh sb="71" eb="75">
      <t>ケイエイジョウキョウ</t>
    </rPh>
    <rPh sb="79" eb="82">
      <t>バッポンテキ</t>
    </rPh>
    <rPh sb="83" eb="93">
      <t>ケイエイカ</t>
    </rPh>
    <rPh sb="120" eb="128">
      <t>ルイジダンタ</t>
    </rPh>
    <rPh sb="128" eb="130">
      <t>ウワマワ</t>
    </rPh>
    <rPh sb="136" eb="139">
      <t>キギョウサイ</t>
    </rPh>
    <rPh sb="140" eb="142">
      <t>ショウカン</t>
    </rPh>
    <rPh sb="143" eb="144">
      <t>ススム</t>
    </rPh>
    <rPh sb="149" eb="151">
      <t>キイン</t>
    </rPh>
    <rPh sb="157" eb="158">
      <t>キビ</t>
    </rPh>
    <rPh sb="160" eb="164">
      <t>ケイエイジョウキョウ</t>
    </rPh>
    <rPh sb="165" eb="166">
      <t>フ</t>
    </rPh>
    <rPh sb="169" eb="172">
      <t>ロウキュウカ</t>
    </rPh>
    <rPh sb="174" eb="176">
      <t>ハイスイ</t>
    </rPh>
    <rPh sb="176" eb="181">
      <t>ショリシセ</t>
    </rPh>
    <rPh sb="181" eb="183">
      <t>コウシン</t>
    </rPh>
    <rPh sb="183" eb="184">
      <t>トウ</t>
    </rPh>
    <rPh sb="185" eb="187">
      <t>チャクシュ</t>
    </rPh>
    <rPh sb="196" eb="198">
      <t>スウジ</t>
    </rPh>
    <rPh sb="199" eb="200">
      <t>アラワ</t>
    </rPh>
    <rPh sb="205" eb="206">
      <t>トラ</t>
    </rPh>
    <rPh sb="331" eb="335">
      <t>ハイスイ</t>
    </rPh>
    <rPh sb="423" eb="424">
      <t>オオ</t>
    </rPh>
    <rPh sb="435" eb="437">
      <t>シセツ</t>
    </rPh>
    <rPh sb="437" eb="440">
      <t>サイテキカ</t>
    </rPh>
    <rPh sb="441" eb="445">
      <t>カンテン</t>
    </rPh>
    <rPh sb="452" eb="458">
      <t>タカツエハラ</t>
    </rPh>
    <rPh sb="458" eb="462">
      <t>カミゴ</t>
    </rPh>
    <rPh sb="466" eb="471">
      <t>ショリシセ</t>
    </rPh>
    <rPh sb="471" eb="472">
      <t>オサム</t>
    </rPh>
    <rPh sb="472" eb="473">
      <t>ゴウ</t>
    </rPh>
    <rPh sb="497" eb="499">
      <t>イチ</t>
    </rPh>
    <rPh sb="504" eb="511">
      <t>ハイスイショリ</t>
    </rPh>
    <rPh sb="511" eb="514">
      <t>トウハイゴウ</t>
    </rPh>
    <rPh sb="524" eb="525">
      <t>スス</t>
    </rPh>
    <phoneticPr fontId="1"/>
  </si>
  <si>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</si>
  <si>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</si>
  <si>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</si>
  <si>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</si>
  <si>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</si>
  <si>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</si>
  <si>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</si>
  <si>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</si>
  <si>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</si>
  <si>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</si>
  <si>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</si>
  <si>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</si>
  <si>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</si>
  <si>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</si>
  <si>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</si>
  <si>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</si>
  <si>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</si>
  <si>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</si>
  <si>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</si>
  <si>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</si>
  <si>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</si>
  <si>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</si>
  <si>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</si>
  <si>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</si>
  <si>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</si>
  <si>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</si>
  <si>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</si>
  <si>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</si>
  <si>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</si>
  <si>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</si>
  <si>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</si>
  <si>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</si>
  <si>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</si>
  <si>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</si>
  <si>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</si>
  <si>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</si>
  <si>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</si>
  <si>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</si>
  <si>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</si>
  <si>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</si>
  <si>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</si>
  <si>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</si>
  <si>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</si>
  <si>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</si>
  <si>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</si>
  <si>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</si>
  <si>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</si>
  <si>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</si>
  <si>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南会津町</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</si>
  <si>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</si>
  <si>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</si>
  <si>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</si>
  <si>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</si>
  <si>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</si>
  <si>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</si>
  <si>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</si>
  <si>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</si>
  <si>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</si>
  <si>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</si>
  <si>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</si>
  <si>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</si>
  <si>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</si>
  <si>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</si>
  <si>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</si>
  <si>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急速な人口減少に伴う有収水量の減少により、下水道使用料収入が減少する状況にある。また、管路等の面的整備は完了しているが、汚水処理施設の更新経費や故障・破損に伴う修繕費の増大が見込まれる。
　前述のとおり、R7に高杖原処理場と上郷処理場の統廃合、R10までに古町処理場の廃止を予定しており、老朽化した排水処理施設に係る維持管理経費を削減し、収支状況の改善を図る。
　また、経常経費の大半を占める修繕費や動力費が増嵩する中にあって、経費回収率が低い状況にあることから、R7における下水道使用料の改定など、長期的な視点での経営改善に取り組む。なお、下水道事業会計で包括する５セグメントについて、H18の町村合併以降すべて同一の料金体系を敷いているが、経営状況に大きなバラつきがあることから、事業区分別の料金体系も検討が必要となる。</t>
    <rPh sb="97" eb="103">
      <t>ゼンジュ</t>
    </rPh>
    <rPh sb="107" eb="114">
      <t>タカツエハラシ</t>
    </rPh>
    <rPh sb="114" eb="123">
      <t>カミゴウショリジ</t>
    </rPh>
    <rPh sb="130" eb="138">
      <t>フルマチショリジ</t>
    </rPh>
    <rPh sb="139" eb="141">
      <t>ヨテイ</t>
    </rPh>
    <rPh sb="146" eb="149">
      <t>ロウキュウカ</t>
    </rPh>
    <rPh sb="151" eb="153">
      <t>ハイスイ</t>
    </rPh>
    <rPh sb="153" eb="157">
      <t>ショリシセツ</t>
    </rPh>
    <rPh sb="158" eb="160">
      <t>カカ</t>
    </rPh>
    <rPh sb="160" eb="166">
      <t>イジカンリケイヒ</t>
    </rPh>
    <rPh sb="167" eb="169">
      <t>サクゲン</t>
    </rPh>
    <rPh sb="171" eb="175">
      <t>シュウシ</t>
    </rPh>
    <rPh sb="274" eb="279">
      <t>ゲスイドウジギョウ</t>
    </rPh>
    <rPh sb="279" eb="281">
      <t>カイケイ</t>
    </rPh>
    <rPh sb="282" eb="284">
      <t>ホウカツ</t>
    </rPh>
    <rPh sb="301" eb="307">
      <t>チョウソンガ</t>
    </rPh>
    <rPh sb="310" eb="312">
      <t>ドウイツ</t>
    </rPh>
    <rPh sb="313" eb="318">
      <t>リョウキン</t>
    </rPh>
    <rPh sb="318" eb="319">
      <t>シ</t>
    </rPh>
    <rPh sb="325" eb="330">
      <t>ケイエイジ</t>
    </rPh>
    <rPh sb="330" eb="331">
      <t>オオ</t>
    </rPh>
    <rPh sb="345" eb="351">
      <t>ジギョウ</t>
    </rPh>
    <rPh sb="351" eb="356">
      <t>リョウキン</t>
    </rPh>
    <rPh sb="356" eb="358">
      <t>ケントウ</t>
    </rPh>
    <rPh sb="359" eb="364">
      <t>ヒツ</t>
    </rPh>
    <phoneticPr fontId="1"/>
  </si>
  <si>
    <t>　R5に固定資産台帳の見直しをした結果として、「①有形固定資産減価償却率」に大きな変動が生じた。R5決算時から比率は上昇しており、法定耐用年数に近い資産が多い状況を示しているが、現時点で管路の破損や、老朽化に伴うアクシデントは報告されていない。
　農業集落排水施設について、針生処理場は供用開始から30年、田部処理場は27年、湯ノ花処理場は32年、前沢処理場は31年、高杖原処理場は27年、上郷処理場は23年、古町処理場は24年とそれぞれ経過しており、施設及び附帯設備の更新費用が増大するものと見込まれることから、計画的な施設の統廃合・ダウンサイジングを進めている。
　R7に高杖原処理場を廃止し、上郷処理場へ統合するほか、R10までに古町処理場を廃止し、特定環境保全公共下水道区域への接続を予定している。</t>
    <rPh sb="125" eb="131">
      <t>ノウギョウ</t>
    </rPh>
    <rPh sb="131" eb="133">
      <t>シセツ</t>
    </rPh>
    <rPh sb="138" eb="140">
      <t>ハリウ</t>
    </rPh>
    <rPh sb="140" eb="143">
      <t>ショリジョウ</t>
    </rPh>
    <rPh sb="154" eb="160">
      <t>タベショリ</t>
    </rPh>
    <rPh sb="162" eb="163">
      <t>ネン</t>
    </rPh>
    <rPh sb="164" eb="165">
      <t>ユ</t>
    </rPh>
    <rPh sb="166" eb="167">
      <t>ハ</t>
    </rPh>
    <rPh sb="167" eb="170">
      <t>ショリジョウ</t>
    </rPh>
    <rPh sb="173" eb="174">
      <t>ネン</t>
    </rPh>
    <rPh sb="175" eb="181">
      <t>マエサワショ</t>
    </rPh>
    <rPh sb="183" eb="184">
      <t>ネン</t>
    </rPh>
    <rPh sb="185" eb="188">
      <t>タカツエハラ</t>
    </rPh>
    <rPh sb="188" eb="191">
      <t>ショリジョウ</t>
    </rPh>
    <rPh sb="194" eb="195">
      <t>ネン</t>
    </rPh>
    <rPh sb="196" eb="202">
      <t>カミゴウシ</t>
    </rPh>
    <rPh sb="204" eb="205">
      <t>ネン</t>
    </rPh>
    <rPh sb="206" eb="211">
      <t>フルマチシ</t>
    </rPh>
    <rPh sb="214" eb="215">
      <t>ネン</t>
    </rPh>
    <rPh sb="262" eb="264">
      <t>シセツ</t>
    </rPh>
    <rPh sb="265" eb="268">
      <t>トウハイゴウ</t>
    </rPh>
    <rPh sb="278" eb="279">
      <t>スス</t>
    </rPh>
    <rPh sb="290" eb="299">
      <t>タカツエハラ</t>
    </rPh>
    <rPh sb="301" eb="307">
      <t>カミゴウシ</t>
    </rPh>
    <rPh sb="307" eb="309">
      <t>トウゴウ</t>
    </rPh>
    <rPh sb="320" eb="328">
      <t>フルマチ</t>
    </rPh>
    <rPh sb="330" eb="336">
      <t>トクテイカン</t>
    </rPh>
    <rPh sb="336" eb="343">
      <t>コウキョウゲ</t>
    </rPh>
    <rPh sb="345" eb="347">
      <t>セツゾク</t>
    </rPh>
    <rPh sb="348" eb="350">
      <t>ヨテイ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</si>
</sst>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5.e-002</c:v>
                </c:pt>
                <c:pt idx="2">
                  <c:v>1.e-002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24.66</c:v>
                </c:pt>
                <c:pt idx="2">
                  <c:v>24.22</c:v>
                </c:pt>
                <c:pt idx="3">
                  <c:v>22.53</c:v>
                </c:pt>
                <c:pt idx="4">
                  <c:v>22.82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66.53</c:v>
                </c:pt>
                <c:pt idx="2">
                  <c:v>52.9</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85.61</c:v>
                </c:pt>
                <c:pt idx="2">
                  <c:v>85.3</c:v>
                </c:pt>
                <c:pt idx="3">
                  <c:v>85.89</c:v>
                </c:pt>
                <c:pt idx="4">
                  <c:v>85.52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84.67</c:v>
                </c:pt>
                <c:pt idx="2">
                  <c:v>90.3</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99.19</c:v>
                </c:pt>
                <c:pt idx="2">
                  <c:v>96.19</c:v>
                </c:pt>
                <c:pt idx="3">
                  <c:v>55.3</c:v>
                </c:pt>
                <c:pt idx="4">
                  <c:v>54.86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106.07</c:v>
                </c:pt>
                <c:pt idx="2">
                  <c:v>101.91</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3.4</c:v>
                </c:pt>
                <c:pt idx="2">
                  <c:v>6.77</c:v>
                </c:pt>
                <c:pt idx="3">
                  <c:v>50.67</c:v>
                </c:pt>
                <c:pt idx="4">
                  <c:v>51.91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21.85</c:v>
                </c:pt>
                <c:pt idx="2">
                  <c:v>28.79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8.0399999999999991</c:v>
                </c:pt>
                <c:pt idx="2">
                  <c:v>25.26</c:v>
                </c:pt>
                <c:pt idx="3">
                  <c:v>216.88</c:v>
                </c:pt>
                <c:pt idx="4">
                  <c:v>417.65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132.04</c:v>
                </c:pt>
                <c:pt idx="2">
                  <c:v>124.8</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21.65</c:v>
                </c:pt>
                <c:pt idx="2">
                  <c:v>2.4</c:v>
                </c:pt>
                <c:pt idx="3">
                  <c:v>20.23</c:v>
                </c:pt>
                <c:pt idx="4">
                  <c:v>53.03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35.69</c:v>
                </c:pt>
                <c:pt idx="2">
                  <c:v>35.42</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791.76</c:v>
                </c:pt>
                <c:pt idx="2">
                  <c:v>718.49</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96.03</c:v>
                </c:pt>
                <c:pt idx="2">
                  <c:v>73.2</c:v>
                </c:pt>
                <c:pt idx="3">
                  <c:v>53.23</c:v>
                </c:pt>
                <c:pt idx="4">
                  <c:v>63.93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56.26</c:v>
                </c:pt>
                <c:pt idx="2">
                  <c:v>61.82</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218.7</c:v>
                </c:pt>
                <c:pt idx="2">
                  <c:v>286.04000000000002</c:v>
                </c:pt>
                <c:pt idx="3">
                  <c:v>394.84</c:v>
                </c:pt>
                <c:pt idx="4">
                  <c:v>335.01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282.08999999999997</c:v>
                </c:pt>
                <c:pt idx="2">
                  <c:v>246.9</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P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南会津町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13349</v>
      </c>
      <c r="AM8" s="21"/>
      <c r="AN8" s="21"/>
      <c r="AO8" s="21"/>
      <c r="AP8" s="21"/>
      <c r="AQ8" s="21"/>
      <c r="AR8" s="21"/>
      <c r="AS8" s="21"/>
      <c r="AT8" s="7">
        <f>データ!T6</f>
        <v>886.47</v>
      </c>
      <c r="AU8" s="7"/>
      <c r="AV8" s="7"/>
      <c r="AW8" s="7"/>
      <c r="AX8" s="7"/>
      <c r="AY8" s="7"/>
      <c r="AZ8" s="7"/>
      <c r="BA8" s="7"/>
      <c r="BB8" s="7">
        <f>データ!U6</f>
        <v>15.06</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91.81</v>
      </c>
      <c r="J10" s="7"/>
      <c r="K10" s="7"/>
      <c r="L10" s="7"/>
      <c r="M10" s="7"/>
      <c r="N10" s="7"/>
      <c r="O10" s="7"/>
      <c r="P10" s="7">
        <f>データ!P6</f>
        <v>16</v>
      </c>
      <c r="Q10" s="7"/>
      <c r="R10" s="7"/>
      <c r="S10" s="7"/>
      <c r="T10" s="7"/>
      <c r="U10" s="7"/>
      <c r="V10" s="7"/>
      <c r="W10" s="7">
        <f>データ!Q6</f>
        <v>80.97</v>
      </c>
      <c r="X10" s="7"/>
      <c r="Y10" s="7"/>
      <c r="Z10" s="7"/>
      <c r="AA10" s="7"/>
      <c r="AB10" s="7"/>
      <c r="AC10" s="7"/>
      <c r="AD10" s="21">
        <f>データ!R6</f>
        <v>4180</v>
      </c>
      <c r="AE10" s="21"/>
      <c r="AF10" s="21"/>
      <c r="AG10" s="21"/>
      <c r="AH10" s="21"/>
      <c r="AI10" s="21"/>
      <c r="AJ10" s="21"/>
      <c r="AK10" s="2"/>
      <c r="AL10" s="21">
        <f>データ!V6</f>
        <v>2113</v>
      </c>
      <c r="AM10" s="21"/>
      <c r="AN10" s="21"/>
      <c r="AO10" s="21"/>
      <c r="AP10" s="21"/>
      <c r="AQ10" s="21"/>
      <c r="AR10" s="21"/>
      <c r="AS10" s="21"/>
      <c r="AT10" s="7">
        <f>データ!W6</f>
        <v>2.5099999999999998</v>
      </c>
      <c r="AU10" s="7"/>
      <c r="AV10" s="7"/>
      <c r="AW10" s="7"/>
      <c r="AX10" s="7"/>
      <c r="AY10" s="7"/>
      <c r="AZ10" s="7"/>
      <c r="BA10" s="7"/>
      <c r="BB10" s="7">
        <f>データ!X6</f>
        <v>841.83</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47</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48</v>
      </c>
      <c r="F84" s="12" t="s">
        <v>49</v>
      </c>
      <c r="G84" s="12" t="s">
        <v>50</v>
      </c>
      <c r="H84" s="12" t="s">
        <v>42</v>
      </c>
      <c r="I84" s="12" t="s">
        <v>8</v>
      </c>
      <c r="J84" s="12" t="s">
        <v>51</v>
      </c>
      <c r="K84" s="12" t="s">
        <v>52</v>
      </c>
      <c r="L84" s="12" t="s">
        <v>32</v>
      </c>
      <c r="M84" s="12" t="s">
        <v>35</v>
      </c>
      <c r="N84" s="12" t="s">
        <v>54</v>
      </c>
      <c r="O84" s="12" t="s">
        <v>56</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ecpZd55YxAX9Mih0uHHKl0IdNNPXQvVwXZtHmOFyl8BB2Mq2mG41rrQSObCt/QbS0aLv57k5KUjRC/oOYQDOA==" saltValue="wkb1+IYXAvx4ySFyOn6TY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60</v>
      </c>
      <c r="D3" s="58" t="s">
        <v>38</v>
      </c>
      <c r="E3" s="58" t="s">
        <v>4</v>
      </c>
      <c r="F3" s="58" t="s">
        <v>3</v>
      </c>
      <c r="G3" s="58" t="s">
        <v>24</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64</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73687</v>
      </c>
      <c r="D6" s="61">
        <f t="shared" si="1"/>
        <v>46</v>
      </c>
      <c r="E6" s="61">
        <f t="shared" si="1"/>
        <v>17</v>
      </c>
      <c r="F6" s="61">
        <f t="shared" si="1"/>
        <v>5</v>
      </c>
      <c r="G6" s="61">
        <f t="shared" si="1"/>
        <v>0</v>
      </c>
      <c r="H6" s="61" t="str">
        <f t="shared" si="1"/>
        <v>福島県　南会津町</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91.81</v>
      </c>
      <c r="P6" s="69">
        <f t="shared" si="1"/>
        <v>16</v>
      </c>
      <c r="Q6" s="69">
        <f t="shared" si="1"/>
        <v>80.97</v>
      </c>
      <c r="R6" s="69">
        <f t="shared" si="1"/>
        <v>4180</v>
      </c>
      <c r="S6" s="69">
        <f t="shared" si="1"/>
        <v>13349</v>
      </c>
      <c r="T6" s="69">
        <f t="shared" si="1"/>
        <v>886.47</v>
      </c>
      <c r="U6" s="69">
        <f t="shared" si="1"/>
        <v>15.06</v>
      </c>
      <c r="V6" s="69">
        <f t="shared" si="1"/>
        <v>2113</v>
      </c>
      <c r="W6" s="69">
        <f t="shared" si="1"/>
        <v>2.5099999999999998</v>
      </c>
      <c r="X6" s="69">
        <f t="shared" si="1"/>
        <v>841.83</v>
      </c>
      <c r="Y6" s="77" t="str">
        <f t="shared" ref="Y6:AH6" si="2">IF(Y7="",NA(),Y7)</f>
        <v>-</v>
      </c>
      <c r="Z6" s="77">
        <f t="shared" si="2"/>
        <v>99.19</v>
      </c>
      <c r="AA6" s="77">
        <f t="shared" si="2"/>
        <v>96.19</v>
      </c>
      <c r="AB6" s="77">
        <f t="shared" si="2"/>
        <v>55.3</v>
      </c>
      <c r="AC6" s="77">
        <f t="shared" si="2"/>
        <v>54.86</v>
      </c>
      <c r="AD6" s="77" t="str">
        <f t="shared" si="2"/>
        <v>-</v>
      </c>
      <c r="AE6" s="77">
        <f t="shared" si="2"/>
        <v>106.07</v>
      </c>
      <c r="AF6" s="77">
        <f t="shared" si="2"/>
        <v>101.91</v>
      </c>
      <c r="AG6" s="77">
        <f t="shared" si="2"/>
        <v>103.07</v>
      </c>
      <c r="AH6" s="77">
        <f t="shared" si="2"/>
        <v>103.04</v>
      </c>
      <c r="AI6" s="69" t="str">
        <f>IF(AI7="","",IF(AI7="-","【-】","【"&amp;SUBSTITUTE(TEXT(AI7,"#,##0.00"),"-","△")&amp;"】"))</f>
        <v>【104.30】</v>
      </c>
      <c r="AJ6" s="77" t="str">
        <f t="shared" ref="AJ6:AS6" si="3">IF(AJ7="",NA(),AJ7)</f>
        <v>-</v>
      </c>
      <c r="AK6" s="77">
        <f t="shared" si="3"/>
        <v>8.0399999999999991</v>
      </c>
      <c r="AL6" s="77">
        <f t="shared" si="3"/>
        <v>25.26</v>
      </c>
      <c r="AM6" s="77">
        <f t="shared" si="3"/>
        <v>216.88</v>
      </c>
      <c r="AN6" s="77">
        <f t="shared" si="3"/>
        <v>417.65</v>
      </c>
      <c r="AO6" s="77" t="str">
        <f t="shared" si="3"/>
        <v>-</v>
      </c>
      <c r="AP6" s="77">
        <f t="shared" si="3"/>
        <v>132.04</v>
      </c>
      <c r="AQ6" s="77">
        <f t="shared" si="3"/>
        <v>124.8</v>
      </c>
      <c r="AR6" s="77">
        <f t="shared" si="3"/>
        <v>120.64</v>
      </c>
      <c r="AS6" s="77">
        <f t="shared" si="3"/>
        <v>100.31</v>
      </c>
      <c r="AT6" s="69" t="str">
        <f>IF(AT7="","",IF(AT7="-","【-】","【"&amp;SUBSTITUTE(TEXT(AT7,"#,##0.00"),"-","△")&amp;"】"))</f>
        <v>【102.74】</v>
      </c>
      <c r="AU6" s="77" t="str">
        <f t="shared" ref="AU6:BD6" si="4">IF(AU7="",NA(),AU7)</f>
        <v>-</v>
      </c>
      <c r="AV6" s="77">
        <f t="shared" si="4"/>
        <v>21.65</v>
      </c>
      <c r="AW6" s="77">
        <f t="shared" si="4"/>
        <v>2.4</v>
      </c>
      <c r="AX6" s="77">
        <f t="shared" si="4"/>
        <v>20.23</v>
      </c>
      <c r="AY6" s="77">
        <f t="shared" si="4"/>
        <v>53.03</v>
      </c>
      <c r="AZ6" s="77" t="str">
        <f t="shared" si="4"/>
        <v>-</v>
      </c>
      <c r="BA6" s="77">
        <f t="shared" si="4"/>
        <v>35.69</v>
      </c>
      <c r="BB6" s="77">
        <f t="shared" si="4"/>
        <v>35.42</v>
      </c>
      <c r="BC6" s="77">
        <f t="shared" si="4"/>
        <v>39.82</v>
      </c>
      <c r="BD6" s="77">
        <f t="shared" si="4"/>
        <v>41.03</v>
      </c>
      <c r="BE6" s="69" t="str">
        <f>IF(BE7="","",IF(BE7="-","【-】","【"&amp;SUBSTITUTE(TEXT(BE7,"#,##0.00"),"-","△")&amp;"】"))</f>
        <v>【47.19】</v>
      </c>
      <c r="BF6" s="77" t="str">
        <f t="shared" ref="BF6:BO6" si="5">IF(BF7="",NA(),BF7)</f>
        <v>-</v>
      </c>
      <c r="BG6" s="69">
        <f t="shared" si="5"/>
        <v>0</v>
      </c>
      <c r="BH6" s="69">
        <f t="shared" si="5"/>
        <v>0</v>
      </c>
      <c r="BI6" s="69">
        <f t="shared" si="5"/>
        <v>0</v>
      </c>
      <c r="BJ6" s="69">
        <f t="shared" si="5"/>
        <v>0</v>
      </c>
      <c r="BK6" s="77" t="str">
        <f t="shared" si="5"/>
        <v>-</v>
      </c>
      <c r="BL6" s="77">
        <f t="shared" si="5"/>
        <v>791.76</v>
      </c>
      <c r="BM6" s="77">
        <f t="shared" si="5"/>
        <v>718.49</v>
      </c>
      <c r="BN6" s="77">
        <f t="shared" si="5"/>
        <v>743.31</v>
      </c>
      <c r="BO6" s="77">
        <f t="shared" si="5"/>
        <v>796.8</v>
      </c>
      <c r="BP6" s="69" t="str">
        <f>IF(BP7="","",IF(BP7="-","【-】","【"&amp;SUBSTITUTE(TEXT(BP7,"#,##0.00"),"-","△")&amp;"】"))</f>
        <v>【798.10】</v>
      </c>
      <c r="BQ6" s="77" t="str">
        <f t="shared" ref="BQ6:BZ6" si="6">IF(BQ7="",NA(),BQ7)</f>
        <v>-</v>
      </c>
      <c r="BR6" s="77">
        <f t="shared" si="6"/>
        <v>96.03</v>
      </c>
      <c r="BS6" s="77">
        <f t="shared" si="6"/>
        <v>73.2</v>
      </c>
      <c r="BT6" s="77">
        <f t="shared" si="6"/>
        <v>53.23</v>
      </c>
      <c r="BU6" s="77">
        <f t="shared" si="6"/>
        <v>63.93</v>
      </c>
      <c r="BV6" s="77" t="str">
        <f t="shared" si="6"/>
        <v>-</v>
      </c>
      <c r="BW6" s="77">
        <f t="shared" si="6"/>
        <v>56.26</v>
      </c>
      <c r="BX6" s="77">
        <f t="shared" si="6"/>
        <v>61.82</v>
      </c>
      <c r="BY6" s="77">
        <f t="shared" si="6"/>
        <v>61.15</v>
      </c>
      <c r="BZ6" s="77">
        <f t="shared" si="6"/>
        <v>58.41</v>
      </c>
      <c r="CA6" s="69" t="str">
        <f>IF(CA7="","",IF(CA7="-","【-】","【"&amp;SUBSTITUTE(TEXT(CA7,"#,##0.00"),"-","△")&amp;"】"))</f>
        <v>【54.51】</v>
      </c>
      <c r="CB6" s="77" t="str">
        <f t="shared" ref="CB6:CK6" si="7">IF(CB7="",NA(),CB7)</f>
        <v>-</v>
      </c>
      <c r="CC6" s="77">
        <f t="shared" si="7"/>
        <v>218.7</v>
      </c>
      <c r="CD6" s="77">
        <f t="shared" si="7"/>
        <v>286.04000000000002</v>
      </c>
      <c r="CE6" s="77">
        <f t="shared" si="7"/>
        <v>394.84</v>
      </c>
      <c r="CF6" s="77">
        <f t="shared" si="7"/>
        <v>335.01</v>
      </c>
      <c r="CG6" s="77" t="str">
        <f t="shared" si="7"/>
        <v>-</v>
      </c>
      <c r="CH6" s="77">
        <f t="shared" si="7"/>
        <v>282.08999999999997</v>
      </c>
      <c r="CI6" s="77">
        <f t="shared" si="7"/>
        <v>246.9</v>
      </c>
      <c r="CJ6" s="77">
        <f t="shared" si="7"/>
        <v>250.43</v>
      </c>
      <c r="CK6" s="77">
        <f t="shared" si="7"/>
        <v>267.33999999999997</v>
      </c>
      <c r="CL6" s="69" t="str">
        <f>IF(CL7="","",IF(CL7="-","【-】","【"&amp;SUBSTITUTE(TEXT(CL7,"#,##0.00"),"-","△")&amp;"】"))</f>
        <v>【286.33】</v>
      </c>
      <c r="CM6" s="77" t="str">
        <f t="shared" ref="CM6:CV6" si="8">IF(CM7="",NA(),CM7)</f>
        <v>-</v>
      </c>
      <c r="CN6" s="77">
        <f t="shared" si="8"/>
        <v>24.66</v>
      </c>
      <c r="CO6" s="77">
        <f t="shared" si="8"/>
        <v>24.22</v>
      </c>
      <c r="CP6" s="77">
        <f t="shared" si="8"/>
        <v>22.53</v>
      </c>
      <c r="CQ6" s="77">
        <f t="shared" si="8"/>
        <v>22.82</v>
      </c>
      <c r="CR6" s="77" t="str">
        <f t="shared" si="8"/>
        <v>-</v>
      </c>
      <c r="CS6" s="77">
        <f t="shared" si="8"/>
        <v>66.53</v>
      </c>
      <c r="CT6" s="77">
        <f t="shared" si="8"/>
        <v>52.9</v>
      </c>
      <c r="CU6" s="77">
        <f t="shared" si="8"/>
        <v>52.63</v>
      </c>
      <c r="CV6" s="77">
        <f t="shared" si="8"/>
        <v>52.34</v>
      </c>
      <c r="CW6" s="69" t="str">
        <f>IF(CW7="","",IF(CW7="-","【-】","【"&amp;SUBSTITUTE(TEXT(CW7,"#,##0.00"),"-","△")&amp;"】"))</f>
        <v>【49.92】</v>
      </c>
      <c r="CX6" s="77" t="str">
        <f t="shared" ref="CX6:DG6" si="9">IF(CX7="",NA(),CX7)</f>
        <v>-</v>
      </c>
      <c r="CY6" s="77">
        <f t="shared" si="9"/>
        <v>85.61</v>
      </c>
      <c r="CZ6" s="77">
        <f t="shared" si="9"/>
        <v>85.3</v>
      </c>
      <c r="DA6" s="77">
        <f t="shared" si="9"/>
        <v>85.89</v>
      </c>
      <c r="DB6" s="77">
        <f t="shared" si="9"/>
        <v>85.52</v>
      </c>
      <c r="DC6" s="77" t="str">
        <f t="shared" si="9"/>
        <v>-</v>
      </c>
      <c r="DD6" s="77">
        <f t="shared" si="9"/>
        <v>84.67</v>
      </c>
      <c r="DE6" s="77">
        <f t="shared" si="9"/>
        <v>90.3</v>
      </c>
      <c r="DF6" s="77">
        <f t="shared" si="9"/>
        <v>90.32</v>
      </c>
      <c r="DG6" s="77">
        <f t="shared" si="9"/>
        <v>90.05</v>
      </c>
      <c r="DH6" s="69" t="str">
        <f>IF(DH7="","",IF(DH7="-","【-】","【"&amp;SUBSTITUTE(TEXT(DH7,"#,##0.00"),"-","△")&amp;"】"))</f>
        <v>【87.80】</v>
      </c>
      <c r="DI6" s="77" t="str">
        <f t="shared" ref="DI6:DR6" si="10">IF(DI7="",NA(),DI7)</f>
        <v>-</v>
      </c>
      <c r="DJ6" s="77">
        <f t="shared" si="10"/>
        <v>3.4</v>
      </c>
      <c r="DK6" s="77">
        <f t="shared" si="10"/>
        <v>6.77</v>
      </c>
      <c r="DL6" s="77">
        <f t="shared" si="10"/>
        <v>50.67</v>
      </c>
      <c r="DM6" s="77">
        <f t="shared" si="10"/>
        <v>51.91</v>
      </c>
      <c r="DN6" s="77" t="str">
        <f t="shared" si="10"/>
        <v>-</v>
      </c>
      <c r="DO6" s="77">
        <f t="shared" si="10"/>
        <v>21.85</v>
      </c>
      <c r="DP6" s="77">
        <f t="shared" si="10"/>
        <v>28.79</v>
      </c>
      <c r="DQ6" s="77">
        <f t="shared" si="10"/>
        <v>30.5</v>
      </c>
      <c r="DR6" s="77">
        <f t="shared" si="10"/>
        <v>30.49</v>
      </c>
      <c r="DS6" s="69" t="str">
        <f>IF(DS7="","",IF(DS7="-","【-】","【"&amp;SUBSTITUTE(TEXT(DS7,"#,##0.00"),"-","△")&amp;"】"))</f>
        <v>【28.46】</v>
      </c>
      <c r="DT6" s="77" t="str">
        <f t="shared" ref="DT6:EC6" si="11">IF(DT7="",NA(),DT7)</f>
        <v>-</v>
      </c>
      <c r="DU6" s="69">
        <f t="shared" si="11"/>
        <v>0</v>
      </c>
      <c r="DV6" s="69">
        <f t="shared" si="11"/>
        <v>0</v>
      </c>
      <c r="DW6" s="69">
        <f t="shared" si="11"/>
        <v>0</v>
      </c>
      <c r="DX6" s="69">
        <f t="shared" si="11"/>
        <v>0</v>
      </c>
      <c r="DY6" s="77" t="str">
        <f t="shared" si="11"/>
        <v>-</v>
      </c>
      <c r="DZ6" s="69">
        <f t="shared" si="11"/>
        <v>0</v>
      </c>
      <c r="EA6" s="69">
        <f t="shared" si="11"/>
        <v>0</v>
      </c>
      <c r="EB6" s="69">
        <f t="shared" si="11"/>
        <v>0</v>
      </c>
      <c r="EC6" s="77">
        <f t="shared" si="11"/>
        <v>5.e-002</v>
      </c>
      <c r="ED6" s="69" t="str">
        <f>IF(ED7="","",IF(ED7="-","【-】","【"&amp;SUBSTITUTE(TEXT(ED7,"#,##0.00"),"-","△")&amp;"】"))</f>
        <v>【0.03】</v>
      </c>
      <c r="EE6" s="77" t="str">
        <f t="shared" ref="EE6:EN6" si="12">IF(EE7="",NA(),EE7)</f>
        <v>-</v>
      </c>
      <c r="EF6" s="69">
        <f t="shared" si="12"/>
        <v>0</v>
      </c>
      <c r="EG6" s="69">
        <f t="shared" si="12"/>
        <v>0</v>
      </c>
      <c r="EH6" s="69">
        <f t="shared" si="12"/>
        <v>0</v>
      </c>
      <c r="EI6" s="69">
        <f t="shared" si="12"/>
        <v>0</v>
      </c>
      <c r="EJ6" s="77" t="str">
        <f t="shared" si="12"/>
        <v>-</v>
      </c>
      <c r="EK6" s="77">
        <f t="shared" si="12"/>
        <v>5.e-002</v>
      </c>
      <c r="EL6" s="77">
        <f t="shared" si="12"/>
        <v>1.e-002</v>
      </c>
      <c r="EM6" s="77">
        <f t="shared" si="12"/>
        <v>2.e-002</v>
      </c>
      <c r="EN6" s="77">
        <f t="shared" si="12"/>
        <v>2.e-002</v>
      </c>
      <c r="EO6" s="69" t="str">
        <f>IF(EO7="","",IF(EO7="-","【-】","【"&amp;SUBSTITUTE(TEXT(EO7,"#,##0.00"),"-","△")&amp;"】"))</f>
        <v>【0.02】</v>
      </c>
    </row>
    <row r="7" spans="1:148" s="55" customFormat="1">
      <c r="A7" s="56"/>
      <c r="B7" s="62">
        <v>2024</v>
      </c>
      <c r="C7" s="62">
        <v>73687</v>
      </c>
      <c r="D7" s="62">
        <v>46</v>
      </c>
      <c r="E7" s="62">
        <v>17</v>
      </c>
      <c r="F7" s="62">
        <v>5</v>
      </c>
      <c r="G7" s="62">
        <v>0</v>
      </c>
      <c r="H7" s="62" t="s">
        <v>96</v>
      </c>
      <c r="I7" s="62" t="s">
        <v>97</v>
      </c>
      <c r="J7" s="62" t="s">
        <v>98</v>
      </c>
      <c r="K7" s="62" t="s">
        <v>99</v>
      </c>
      <c r="L7" s="62" t="s">
        <v>100</v>
      </c>
      <c r="M7" s="62" t="s">
        <v>101</v>
      </c>
      <c r="N7" s="70" t="s">
        <v>102</v>
      </c>
      <c r="O7" s="70">
        <v>91.81</v>
      </c>
      <c r="P7" s="70">
        <v>16</v>
      </c>
      <c r="Q7" s="70">
        <v>80.97</v>
      </c>
      <c r="R7" s="70">
        <v>4180</v>
      </c>
      <c r="S7" s="70">
        <v>13349</v>
      </c>
      <c r="T7" s="70">
        <v>886.47</v>
      </c>
      <c r="U7" s="70">
        <v>15.06</v>
      </c>
      <c r="V7" s="70">
        <v>2113</v>
      </c>
      <c r="W7" s="70">
        <v>2.5099999999999998</v>
      </c>
      <c r="X7" s="70">
        <v>841.83</v>
      </c>
      <c r="Y7" s="70" t="s">
        <v>102</v>
      </c>
      <c r="Z7" s="70">
        <v>99.19</v>
      </c>
      <c r="AA7" s="70">
        <v>96.19</v>
      </c>
      <c r="AB7" s="70">
        <v>55.3</v>
      </c>
      <c r="AC7" s="70">
        <v>54.86</v>
      </c>
      <c r="AD7" s="70" t="s">
        <v>102</v>
      </c>
      <c r="AE7" s="70">
        <v>106.07</v>
      </c>
      <c r="AF7" s="70">
        <v>101.91</v>
      </c>
      <c r="AG7" s="70">
        <v>103.07</v>
      </c>
      <c r="AH7" s="70">
        <v>103.04</v>
      </c>
      <c r="AI7" s="70">
        <v>104.3</v>
      </c>
      <c r="AJ7" s="70" t="s">
        <v>102</v>
      </c>
      <c r="AK7" s="70">
        <v>8.0399999999999991</v>
      </c>
      <c r="AL7" s="70">
        <v>25.26</v>
      </c>
      <c r="AM7" s="70">
        <v>216.88</v>
      </c>
      <c r="AN7" s="70">
        <v>417.65</v>
      </c>
      <c r="AO7" s="70" t="s">
        <v>102</v>
      </c>
      <c r="AP7" s="70">
        <v>132.04</v>
      </c>
      <c r="AQ7" s="70">
        <v>124.8</v>
      </c>
      <c r="AR7" s="70">
        <v>120.64</v>
      </c>
      <c r="AS7" s="70">
        <v>100.31</v>
      </c>
      <c r="AT7" s="70">
        <v>102.74</v>
      </c>
      <c r="AU7" s="70" t="s">
        <v>102</v>
      </c>
      <c r="AV7" s="70">
        <v>21.65</v>
      </c>
      <c r="AW7" s="70">
        <v>2.4</v>
      </c>
      <c r="AX7" s="70">
        <v>20.23</v>
      </c>
      <c r="AY7" s="70">
        <v>53.03</v>
      </c>
      <c r="AZ7" s="70" t="s">
        <v>102</v>
      </c>
      <c r="BA7" s="70">
        <v>35.69</v>
      </c>
      <c r="BB7" s="70">
        <v>35.42</v>
      </c>
      <c r="BC7" s="70">
        <v>39.82</v>
      </c>
      <c r="BD7" s="70">
        <v>41.03</v>
      </c>
      <c r="BE7" s="70">
        <v>47.19</v>
      </c>
      <c r="BF7" s="70" t="s">
        <v>102</v>
      </c>
      <c r="BG7" s="70">
        <v>0</v>
      </c>
      <c r="BH7" s="70">
        <v>0</v>
      </c>
      <c r="BI7" s="70">
        <v>0</v>
      </c>
      <c r="BJ7" s="70">
        <v>0</v>
      </c>
      <c r="BK7" s="70" t="s">
        <v>102</v>
      </c>
      <c r="BL7" s="70">
        <v>791.76</v>
      </c>
      <c r="BM7" s="70">
        <v>718.49</v>
      </c>
      <c r="BN7" s="70">
        <v>743.31</v>
      </c>
      <c r="BO7" s="70">
        <v>796.8</v>
      </c>
      <c r="BP7" s="70">
        <v>798.1</v>
      </c>
      <c r="BQ7" s="70" t="s">
        <v>102</v>
      </c>
      <c r="BR7" s="70">
        <v>96.03</v>
      </c>
      <c r="BS7" s="70">
        <v>73.2</v>
      </c>
      <c r="BT7" s="70">
        <v>53.23</v>
      </c>
      <c r="BU7" s="70">
        <v>63.93</v>
      </c>
      <c r="BV7" s="70" t="s">
        <v>102</v>
      </c>
      <c r="BW7" s="70">
        <v>56.26</v>
      </c>
      <c r="BX7" s="70">
        <v>61.82</v>
      </c>
      <c r="BY7" s="70">
        <v>61.15</v>
      </c>
      <c r="BZ7" s="70">
        <v>58.41</v>
      </c>
      <c r="CA7" s="70">
        <v>54.51</v>
      </c>
      <c r="CB7" s="70" t="s">
        <v>102</v>
      </c>
      <c r="CC7" s="70">
        <v>218.7</v>
      </c>
      <c r="CD7" s="70">
        <v>286.04000000000002</v>
      </c>
      <c r="CE7" s="70">
        <v>394.84</v>
      </c>
      <c r="CF7" s="70">
        <v>335.01</v>
      </c>
      <c r="CG7" s="70" t="s">
        <v>102</v>
      </c>
      <c r="CH7" s="70">
        <v>282.08999999999997</v>
      </c>
      <c r="CI7" s="70">
        <v>246.9</v>
      </c>
      <c r="CJ7" s="70">
        <v>250.43</v>
      </c>
      <c r="CK7" s="70">
        <v>267.33999999999997</v>
      </c>
      <c r="CL7" s="70">
        <v>286.33</v>
      </c>
      <c r="CM7" s="70" t="s">
        <v>102</v>
      </c>
      <c r="CN7" s="70">
        <v>24.66</v>
      </c>
      <c r="CO7" s="70">
        <v>24.22</v>
      </c>
      <c r="CP7" s="70">
        <v>22.53</v>
      </c>
      <c r="CQ7" s="70">
        <v>22.82</v>
      </c>
      <c r="CR7" s="70" t="s">
        <v>102</v>
      </c>
      <c r="CS7" s="70">
        <v>66.53</v>
      </c>
      <c r="CT7" s="70">
        <v>52.9</v>
      </c>
      <c r="CU7" s="70">
        <v>52.63</v>
      </c>
      <c r="CV7" s="70">
        <v>52.34</v>
      </c>
      <c r="CW7" s="70">
        <v>49.92</v>
      </c>
      <c r="CX7" s="70" t="s">
        <v>102</v>
      </c>
      <c r="CY7" s="70">
        <v>85.61</v>
      </c>
      <c r="CZ7" s="70">
        <v>85.3</v>
      </c>
      <c r="DA7" s="70">
        <v>85.89</v>
      </c>
      <c r="DB7" s="70">
        <v>85.52</v>
      </c>
      <c r="DC7" s="70" t="s">
        <v>102</v>
      </c>
      <c r="DD7" s="70">
        <v>84.67</v>
      </c>
      <c r="DE7" s="70">
        <v>90.3</v>
      </c>
      <c r="DF7" s="70">
        <v>90.32</v>
      </c>
      <c r="DG7" s="70">
        <v>90.05</v>
      </c>
      <c r="DH7" s="70">
        <v>87.8</v>
      </c>
      <c r="DI7" s="70" t="s">
        <v>102</v>
      </c>
      <c r="DJ7" s="70">
        <v>3.4</v>
      </c>
      <c r="DK7" s="70">
        <v>6.77</v>
      </c>
      <c r="DL7" s="70">
        <v>50.67</v>
      </c>
      <c r="DM7" s="70">
        <v>51.91</v>
      </c>
      <c r="DN7" s="70" t="s">
        <v>102</v>
      </c>
      <c r="DO7" s="70">
        <v>21.85</v>
      </c>
      <c r="DP7" s="70">
        <v>28.79</v>
      </c>
      <c r="DQ7" s="70">
        <v>30.5</v>
      </c>
      <c r="DR7" s="70">
        <v>30.49</v>
      </c>
      <c r="DS7" s="70">
        <v>28.46</v>
      </c>
      <c r="DT7" s="70" t="s">
        <v>102</v>
      </c>
      <c r="DU7" s="70">
        <v>0</v>
      </c>
      <c r="DV7" s="70">
        <v>0</v>
      </c>
      <c r="DW7" s="70">
        <v>0</v>
      </c>
      <c r="DX7" s="70">
        <v>0</v>
      </c>
      <c r="DY7" s="70" t="s">
        <v>102</v>
      </c>
      <c r="DZ7" s="70">
        <v>0</v>
      </c>
      <c r="EA7" s="70">
        <v>0</v>
      </c>
      <c r="EB7" s="70">
        <v>0</v>
      </c>
      <c r="EC7" s="70">
        <v>5.e-002</v>
      </c>
      <c r="ED7" s="70">
        <v>3.e-002</v>
      </c>
      <c r="EE7" s="70" t="s">
        <v>102</v>
      </c>
      <c r="EF7" s="70">
        <v>0</v>
      </c>
      <c r="EG7" s="70">
        <v>0</v>
      </c>
      <c r="EH7" s="70">
        <v>0</v>
      </c>
      <c r="EI7" s="70">
        <v>0</v>
      </c>
      <c r="EJ7" s="70" t="s">
        <v>102</v>
      </c>
      <c r="EK7" s="70">
        <v>5.e-002</v>
      </c>
      <c r="EL7" s="70">
        <v>1.e-002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2026-02-05T06:05:24Z</vt:filetime>
  </property>
</Properties>
</file>