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IOb3H3xm3ueD7iTwpneavnF3t21AlI/Q/kefZv5cRm9ZUk9Xi1Q0Ki6p0MBCqYcKdE7KDZeTgefwOVpysFS/g==" workbookSaltValue="D9XN8q0tAup6A/9wURGtK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<sst xmlns="http://schemas.openxmlformats.org/spreadsheetml/2006/main" xmlns:r="http://schemas.openxmlformats.org/officeDocument/2006/relationships" count="114" uniqueCount="114">
  <si>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</si>
  <si>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</si>
  <si>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</si>
  <si>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</si>
  <si>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</si>
  <si>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</si>
  <si>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</si>
  <si>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</si>
  <si>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</si>
  <si>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</si>
  <si>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</si>
  <si>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</si>
  <si>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</si>
  <si>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</si>
  <si>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</si>
  <si>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</si>
  <si>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</si>
  <si>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</si>
  <si>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</si>
  <si>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</si>
  <si>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</si>
  <si>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</si>
  <si>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</si>
  <si>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</si>
  <si>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</si>
  <si>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</si>
  <si>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</si>
  <si>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</si>
  <si>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</si>
  <si>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</si>
  <si>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</si>
  <si>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</si>
  <si>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</si>
  <si>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</si>
  <si>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</si>
  <si>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</si>
  <si>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</si>
  <si>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</si>
  <si>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</si>
  <si>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</si>
  <si>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</si>
  <si>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</si>
  <si>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</si>
  <si>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</si>
  <si>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</si>
  <si>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</si>
  <si>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</si>
  <si>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</si>
  <si>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</si>
  <si>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</si>
  <si>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</si>
  <si>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</si>
  <si>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</si>
  <si>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</si>
  <si>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</si>
  <si>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</si>
  <si>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</si>
  <si>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</si>
  <si>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</si>
  <si>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</si>
  <si>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</si>
  <si>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</si>
  <si>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</si>
  <si>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</si>
  <si>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</si>
  <si>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</si>
  <si>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</si>
  <si>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</si>
  <si>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</si>
  <si>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</si>
  <si>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</si>
  <si>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</si>
  <si>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</si>
  <si>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</si>
  <si>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</si>
  <si>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</si>
  <si>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</si>
  <si>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</si>
  <si>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</si>
  <si>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</si>
  <si>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</si>
  <si>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</si>
  <si>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</si>
  <si>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</si>
  <si>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</si>
  <si>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</si>
  <si>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</si>
  <si>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</si>
  <si>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</si>
  <si>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</si>
  <si>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</si>
  <si>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</si>
  <si>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</si>
  <si>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</si>
  <si>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　R5に固定資産台帳の見直しをした結果として、「①有形固定資産減価償却率」に大きな変動が生じた。R5決算時から比率は上昇しており、法定耐用年数に近い資産が多い状況を示しているが、現時点で管路の破損や、老朽化に伴うアクシデントは報告されていない。
　公共下水道事業区域における汚水処理の中核を担う田島都市環境センターは、供用開始から26年が経過しており、施設及び附帯設備の更新費用が増大するものと見込まれることから、計画的な改築・更新を進める必要があるほか、施設のダウンサイジングについても検討を進める。</t>
    <rPh sb="4" eb="10">
      <t>コテイシサン</t>
    </rPh>
    <rPh sb="11" eb="13">
      <t>ミナオ</t>
    </rPh>
    <rPh sb="17" eb="19">
      <t>ケッ</t>
    </rPh>
    <rPh sb="25" eb="31">
      <t>ユウケイコテ</t>
    </rPh>
    <rPh sb="31" eb="36">
      <t>ゲンカシ</t>
    </rPh>
    <rPh sb="38" eb="39">
      <t>オオ</t>
    </rPh>
    <rPh sb="41" eb="43">
      <t>ヘンドウ</t>
    </rPh>
    <rPh sb="44" eb="45">
      <t>ショウ</t>
    </rPh>
    <rPh sb="50" eb="53">
      <t>ケッサンジ</t>
    </rPh>
    <rPh sb="55" eb="57">
      <t>ヒリツ</t>
    </rPh>
    <rPh sb="58" eb="60">
      <t>ジョウ</t>
    </rPh>
    <rPh sb="65" eb="71">
      <t>ホウテイタイ</t>
    </rPh>
    <rPh sb="72" eb="73">
      <t>チカ</t>
    </rPh>
    <rPh sb="74" eb="76">
      <t>シサン</t>
    </rPh>
    <rPh sb="77" eb="78">
      <t>オオ</t>
    </rPh>
    <rPh sb="79" eb="81">
      <t>ジョウキョウ</t>
    </rPh>
    <rPh sb="82" eb="83">
      <t>シメ</t>
    </rPh>
    <rPh sb="89" eb="92">
      <t>ゲンジテン</t>
    </rPh>
    <rPh sb="93" eb="95">
      <t>カンロ</t>
    </rPh>
    <rPh sb="96" eb="98">
      <t>ハソン</t>
    </rPh>
    <rPh sb="100" eb="106">
      <t>ロウキュウカ</t>
    </rPh>
    <rPh sb="113" eb="115">
      <t>ホウコク</t>
    </rPh>
    <rPh sb="125" eb="134">
      <t>コウキョウゲスイ</t>
    </rPh>
    <rPh sb="138" eb="140">
      <t>オスイ</t>
    </rPh>
    <rPh sb="140" eb="142">
      <t>ショリ</t>
    </rPh>
    <rPh sb="143" eb="147">
      <t>チュ</t>
    </rPh>
    <rPh sb="148" eb="158">
      <t>タジマトシカンキョ</t>
    </rPh>
    <rPh sb="160" eb="164">
      <t>キョウヨウ</t>
    </rPh>
    <rPh sb="168" eb="169">
      <t>トシ</t>
    </rPh>
    <rPh sb="170" eb="172">
      <t>ケイカ</t>
    </rPh>
    <rPh sb="177" eb="179">
      <t>シセツ</t>
    </rPh>
    <rPh sb="179" eb="180">
      <t>オヨ</t>
    </rPh>
    <rPh sb="181" eb="183">
      <t>フタイ</t>
    </rPh>
    <rPh sb="183" eb="185">
      <t>セツビ</t>
    </rPh>
    <rPh sb="186" eb="191">
      <t>コウシンヒ</t>
    </rPh>
    <rPh sb="191" eb="193">
      <t>ゾウダイ</t>
    </rPh>
    <rPh sb="198" eb="200">
      <t>ミコ</t>
    </rPh>
    <rPh sb="208" eb="211">
      <t>ケイカクテキ</t>
    </rPh>
    <rPh sb="212" eb="214">
      <t>カイチク</t>
    </rPh>
    <rPh sb="215" eb="217">
      <t>コウシン</t>
    </rPh>
    <rPh sb="218" eb="219">
      <t>スス</t>
    </rPh>
    <rPh sb="221" eb="223">
      <t>ヒツヨウ</t>
    </rPh>
    <rPh sb="229" eb="231">
      <t>シセツ</t>
    </rPh>
    <rPh sb="245" eb="247">
      <t>ケントウ</t>
    </rPh>
    <rPh sb="248" eb="249">
      <t>スス</t>
    </rPh>
    <phoneticPr fontId="1"/>
  </si>
  <si>
    <t>参照用</t>
    <rPh sb="0" eb="3">
      <t>サンショウヨウ</t>
    </rPh>
    <phoneticPr fontId="1"/>
  </si>
  <si>
    <t>福島県　南会津町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</si>
  <si>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</si>
  <si>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</si>
  <si>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</si>
  <si>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</si>
  <si>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</si>
  <si>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</si>
  <si>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</si>
  <si>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</si>
  <si>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</si>
  <si>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</si>
  <si>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</si>
  <si>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</si>
  <si>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</si>
  <si>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</si>
  <si>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</si>
  <si>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急速な人口減少に伴う有収水量の減少により、下水道使用料収入が減少する状況にある。また、管路等の面的整備は完了しているが、汚水処理施設の更新経費や故障・破損に伴う修繕費の増大が見込まれる。
　経常経費の大半を占める修繕費や動力費が増嵩する中にあって、経費回収率が低い状況にあることから、R7における下水道使用料の改定など、長期的な視点での経営改善に取り組む。</t>
    <rPh sb="11" eb="15">
      <t>ユウシュ</t>
    </rPh>
    <rPh sb="22" eb="28">
      <t>ゲスイド</t>
    </rPh>
    <rPh sb="44" eb="47">
      <t>カンロトウ</t>
    </rPh>
    <rPh sb="48" eb="52">
      <t>メンテキセイビ</t>
    </rPh>
    <rPh sb="53" eb="55">
      <t>カンリョウ</t>
    </rPh>
    <rPh sb="61" eb="68">
      <t>オスイショリシ</t>
    </rPh>
    <rPh sb="68" eb="70">
      <t>コウシン</t>
    </rPh>
    <rPh sb="70" eb="72">
      <t>ケイヒ</t>
    </rPh>
    <rPh sb="73" eb="75">
      <t>コショウ</t>
    </rPh>
    <rPh sb="76" eb="78">
      <t>ハソン</t>
    </rPh>
    <rPh sb="79" eb="81">
      <t>ト</t>
    </rPh>
    <rPh sb="81" eb="84">
      <t>シュウゼンヒ</t>
    </rPh>
    <rPh sb="85" eb="87">
      <t>ゾウダイ</t>
    </rPh>
    <rPh sb="97" eb="101">
      <t>ケイジョウケイヒ</t>
    </rPh>
    <rPh sb="102" eb="108">
      <t>タ</t>
    </rPh>
    <rPh sb="108" eb="111">
      <t>シュウゼンヒ</t>
    </rPh>
    <rPh sb="112" eb="116">
      <t>ドウリ</t>
    </rPh>
    <rPh sb="116" eb="118">
      <t>ゾウコウ</t>
    </rPh>
    <rPh sb="120" eb="121">
      <t>ナカ</t>
    </rPh>
    <rPh sb="126" eb="131">
      <t>ケイヒカイシュウリツ</t>
    </rPh>
    <rPh sb="150" eb="156">
      <t>ゲスイドウシヨウリョウ</t>
    </rPh>
    <rPh sb="157" eb="159">
      <t>カイテイ</t>
    </rPh>
    <rPh sb="162" eb="165">
      <t>チョウキテキ</t>
    </rPh>
    <rPh sb="166" eb="168">
      <t>シテン</t>
    </rPh>
    <rPh sb="170" eb="174">
      <t>ケイエイ</t>
    </rPh>
    <rPh sb="175" eb="176">
      <t>ト</t>
    </rPh>
    <rPh sb="177" eb="178">
      <t>ク</t>
    </rPh>
    <phoneticPr fontId="1"/>
  </si>
  <si>
    <t>　「①経常収支比率」は、減価償却費の増嵩及び施設維持管理費の増大等により、R4から継続して100％を下回り、赤字経営が続いている。R7での下水道使用料の改定をはじめ、経営改善に向けた取組みを一歩ずつ進めていく。
　「②累積欠損金比率」は、R4決算時点で繰越利益剰余金が底をついており、R6決算時点においても多額の欠損金が累積し、類似団体平均値を大きく上回る結果となった。前述の下水道使用料改定等により、経営改善と累積欠損金の縮減に取り組む。
　「③流動比率」は、R5決算時点から著しく減少し、50％にも満たない状況にあり、早急に支払能力を高める必要がある。また、一般会計からの基準外繰入に依存している状況もあり、抜本的な改革が必要である。
　「⑤経費回収率」及び「⑥汚水処理原価」は、汚水処理施設の維持管理経費が増嵩しており、R5決算時の数値から大きく変動している。
　「⑦施設利用率」は、類似団体平均値を上回っているが、60％台に満たない状況が継続している。汚水処理施設の処理能力に応じた適切な活用が継続されるよう努める。
　「⑧水洗化率」は、管路の面的整備がほぼ完了しているほか、処理区域内人口と接続人口に大きな変動がないため、今後も横ばいに近い数値で推移していくものと見込んでいる。</t>
    <rPh sb="3" eb="9">
      <t>ケイジョウ</t>
    </rPh>
    <rPh sb="12" eb="16">
      <t>ゲンカショウキャク</t>
    </rPh>
    <rPh sb="16" eb="17">
      <t>ヒ</t>
    </rPh>
    <rPh sb="20" eb="21">
      <t>オヨ</t>
    </rPh>
    <rPh sb="22" eb="24">
      <t>シセツ</t>
    </rPh>
    <rPh sb="24" eb="26">
      <t>イジ</t>
    </rPh>
    <rPh sb="26" eb="28">
      <t>カンリ</t>
    </rPh>
    <rPh sb="28" eb="29">
      <t>ヒ</t>
    </rPh>
    <rPh sb="30" eb="32">
      <t>ゾウダイ</t>
    </rPh>
    <rPh sb="32" eb="33">
      <t>トウ</t>
    </rPh>
    <rPh sb="41" eb="45">
      <t>ケイゾ</t>
    </rPh>
    <rPh sb="50" eb="52">
      <t>シタマワ</t>
    </rPh>
    <rPh sb="54" eb="56">
      <t>アカジ</t>
    </rPh>
    <rPh sb="56" eb="58">
      <t>ケイエイ</t>
    </rPh>
    <rPh sb="59" eb="64">
      <t>ツヅ</t>
    </rPh>
    <rPh sb="69" eb="76">
      <t>ゲスイドウ</t>
    </rPh>
    <rPh sb="76" eb="78">
      <t>カイテイ</t>
    </rPh>
    <rPh sb="83" eb="87">
      <t>ケイエイカイゼン</t>
    </rPh>
    <rPh sb="88" eb="89">
      <t>ム</t>
    </rPh>
    <rPh sb="91" eb="93">
      <t>トリクミ</t>
    </rPh>
    <rPh sb="95" eb="97">
      <t>イッポ</t>
    </rPh>
    <rPh sb="99" eb="100">
      <t>スス</t>
    </rPh>
    <rPh sb="110" eb="115">
      <t>ルイセキケ</t>
    </rPh>
    <rPh sb="115" eb="117">
      <t>ヒリツ</t>
    </rPh>
    <rPh sb="122" eb="124">
      <t>ケッサン</t>
    </rPh>
    <rPh sb="124" eb="126">
      <t>ジテン</t>
    </rPh>
    <rPh sb="127" eb="134">
      <t>クリコシリエキ</t>
    </rPh>
    <rPh sb="135" eb="136">
      <t>ソコ</t>
    </rPh>
    <rPh sb="145" eb="149">
      <t>ケッサンジテン</t>
    </rPh>
    <rPh sb="154" eb="156">
      <t>タガク</t>
    </rPh>
    <rPh sb="157" eb="160">
      <t>ケッソンキン</t>
    </rPh>
    <rPh sb="165" eb="167">
      <t>ルイジ</t>
    </rPh>
    <rPh sb="167" eb="172">
      <t>ダンタイヘイキンチ</t>
    </rPh>
    <rPh sb="173" eb="174">
      <t>オオ</t>
    </rPh>
    <rPh sb="176" eb="178">
      <t>ウワマワ</t>
    </rPh>
    <rPh sb="179" eb="181">
      <t>ケッカ</t>
    </rPh>
    <rPh sb="186" eb="188">
      <t>ゼンジュツ</t>
    </rPh>
    <rPh sb="189" eb="197">
      <t>ゲスイドウシヨウリョウカイテイ</t>
    </rPh>
    <rPh sb="197" eb="198">
      <t>トウ</t>
    </rPh>
    <rPh sb="202" eb="204">
      <t>ケイエイ</t>
    </rPh>
    <rPh sb="204" eb="207">
      <t>カイゼ</t>
    </rPh>
    <rPh sb="207" eb="213">
      <t>ルイセキケッ</t>
    </rPh>
    <rPh sb="213" eb="215">
      <t>シュクゲン</t>
    </rPh>
    <rPh sb="216" eb="217">
      <t>トリ</t>
    </rPh>
    <rPh sb="218" eb="219">
      <t>クミ</t>
    </rPh>
    <rPh sb="226" eb="230">
      <t>リュウド</t>
    </rPh>
    <rPh sb="235" eb="241">
      <t>ケッサンジ</t>
    </rPh>
    <rPh sb="241" eb="242">
      <t>イチジル</t>
    </rPh>
    <rPh sb="244" eb="246">
      <t>ゲンショウ</t>
    </rPh>
    <rPh sb="253" eb="254">
      <t>ミ</t>
    </rPh>
    <rPh sb="257" eb="259">
      <t>ジョウキョウ</t>
    </rPh>
    <rPh sb="263" eb="265">
      <t>ソウキュウ</t>
    </rPh>
    <rPh sb="266" eb="268">
      <t>シハラ</t>
    </rPh>
    <rPh sb="268" eb="271">
      <t>ノウ</t>
    </rPh>
    <rPh sb="271" eb="272">
      <t>タカ</t>
    </rPh>
    <rPh sb="274" eb="276">
      <t>ヒツヨウ</t>
    </rPh>
    <rPh sb="283" eb="287">
      <t>イッパン</t>
    </rPh>
    <rPh sb="290" eb="293">
      <t>キジ</t>
    </rPh>
    <rPh sb="293" eb="295">
      <t>クリイレ</t>
    </rPh>
    <rPh sb="296" eb="298">
      <t>イゾン</t>
    </rPh>
    <rPh sb="302" eb="307">
      <t>ジョ</t>
    </rPh>
    <rPh sb="308" eb="311">
      <t>バッポンテキ</t>
    </rPh>
    <rPh sb="312" eb="314">
      <t>カイカク</t>
    </rPh>
    <rPh sb="315" eb="320">
      <t>ヒツ</t>
    </rPh>
    <rPh sb="326" eb="331">
      <t>ケイヒカイ</t>
    </rPh>
    <rPh sb="332" eb="333">
      <t>オヨ</t>
    </rPh>
    <rPh sb="336" eb="342">
      <t>オスイショリ</t>
    </rPh>
    <rPh sb="345" eb="347">
      <t>オスイ</t>
    </rPh>
    <rPh sb="347" eb="351">
      <t>ショリシセツ</t>
    </rPh>
    <rPh sb="352" eb="358">
      <t>イジカンリ</t>
    </rPh>
    <rPh sb="359" eb="361">
      <t>ゾウコウ</t>
    </rPh>
    <rPh sb="368" eb="371">
      <t>ケッサンジ</t>
    </rPh>
    <rPh sb="372" eb="374">
      <t>スウチ</t>
    </rPh>
    <rPh sb="376" eb="377">
      <t>オオ</t>
    </rPh>
    <rPh sb="379" eb="381">
      <t>ヘンドウ</t>
    </rPh>
    <rPh sb="391" eb="396">
      <t>シセツリヨ</t>
    </rPh>
    <rPh sb="399" eb="407">
      <t>ルイジダンタ</t>
    </rPh>
    <rPh sb="407" eb="409">
      <t>ウワマワ</t>
    </rPh>
    <rPh sb="418" eb="419">
      <t>ダイ</t>
    </rPh>
    <rPh sb="420" eb="421">
      <t>ミ</t>
    </rPh>
    <rPh sb="424" eb="426">
      <t>ジョウキョウ</t>
    </rPh>
    <rPh sb="427" eb="429">
      <t>ケイゾク</t>
    </rPh>
    <rPh sb="434" eb="436">
      <t>オスイ</t>
    </rPh>
    <rPh sb="436" eb="441">
      <t>ショリシセ</t>
    </rPh>
    <rPh sb="441" eb="445">
      <t>ショリノウリョク</t>
    </rPh>
    <rPh sb="446" eb="447">
      <t>オウ</t>
    </rPh>
    <rPh sb="449" eb="451">
      <t>テキセツ</t>
    </rPh>
    <rPh sb="452" eb="454">
      <t>カツヨウ</t>
    </rPh>
    <rPh sb="455" eb="457">
      <t>ケイゾク</t>
    </rPh>
    <rPh sb="471" eb="475">
      <t>スイセン</t>
    </rPh>
    <rPh sb="478" eb="480">
      <t>カンロ</t>
    </rPh>
    <rPh sb="481" eb="485">
      <t>メンテキセイビ</t>
    </rPh>
    <rPh sb="488" eb="490">
      <t>カンリョウ</t>
    </rPh>
    <rPh sb="497" eb="505">
      <t>ショリクイキナイ</t>
    </rPh>
    <rPh sb="505" eb="509">
      <t>セツゾ</t>
    </rPh>
    <rPh sb="510" eb="511">
      <t>オオ</t>
    </rPh>
    <rPh sb="512" eb="515">
      <t>ナヘンドウ</t>
    </rPh>
    <rPh sb="521" eb="523">
      <t>コンゴ</t>
    </rPh>
    <rPh sb="524" eb="525">
      <t>ヨコ</t>
    </rPh>
    <rPh sb="530" eb="532">
      <t>スウチ</t>
    </rPh>
    <rPh sb="533" eb="535">
      <t>スイイ</t>
    </rPh>
    <rPh sb="542" eb="544">
      <t>ミコ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</si>
</sst>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0.1</c:v>
                </c:pt>
                <c:pt idx="2">
                  <c:v>9.e-002</c:v>
                </c:pt>
                <c:pt idx="3">
                  <c:v>0.1</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53.93</c:v>
                </c:pt>
                <c:pt idx="2">
                  <c:v>53.93</c:v>
                </c:pt>
                <c:pt idx="3">
                  <c:v>55.57</c:v>
                </c:pt>
                <c:pt idx="4">
                  <c:v>58.93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48.19</c:v>
                </c:pt>
                <c:pt idx="2">
                  <c:v>47.32</c:v>
                </c:pt>
                <c:pt idx="3">
                  <c:v>48.03</c:v>
                </c:pt>
                <c:pt idx="4">
                  <c:v>48.92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87.49</c:v>
                </c:pt>
                <c:pt idx="2">
                  <c:v>87.54</c:v>
                </c:pt>
                <c:pt idx="3">
                  <c:v>87.69</c:v>
                </c:pt>
                <c:pt idx="4">
                  <c:v>87.77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82.26</c:v>
                </c:pt>
                <c:pt idx="2">
                  <c:v>81.33</c:v>
                </c:pt>
                <c:pt idx="3">
                  <c:v>80.95</c:v>
                </c:pt>
                <c:pt idx="4">
                  <c:v>80.760000000000005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101.9</c:v>
                </c:pt>
                <c:pt idx="2">
                  <c:v>98.87</c:v>
                </c:pt>
                <c:pt idx="3">
                  <c:v>98.65</c:v>
                </c:pt>
                <c:pt idx="4">
                  <c:v>84.59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107.54</c:v>
                </c:pt>
                <c:pt idx="2">
                  <c:v>107.19</c:v>
                </c:pt>
                <c:pt idx="3">
                  <c:v>107.04</c:v>
                </c:pt>
                <c:pt idx="4">
                  <c:v>107.83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3.82</c:v>
                </c:pt>
                <c:pt idx="2">
                  <c:v>7.45</c:v>
                </c:pt>
                <c:pt idx="3">
                  <c:v>48.67</c:v>
                </c:pt>
                <c:pt idx="4">
                  <c:v>55.11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21.94</c:v>
                </c:pt>
                <c:pt idx="2">
                  <c:v>22.89</c:v>
                </c:pt>
                <c:pt idx="3">
                  <c:v>23.37</c:v>
                </c:pt>
                <c:pt idx="4">
                  <c:v>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0.41</c:v>
                </c:pt>
                <c:pt idx="2">
                  <c:v>5.84</c:v>
                </c:pt>
                <c:pt idx="3">
                  <c:v>5.9</c:v>
                </c:pt>
                <c:pt idx="4">
                  <c:v>51.35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19.059999999999999</c:v>
                </c:pt>
                <c:pt idx="2">
                  <c:v>31.07</c:v>
                </c:pt>
                <c:pt idx="3">
                  <c:v>37.43</c:v>
                </c:pt>
                <c:pt idx="4">
                  <c:v>30.17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71.44</c:v>
                </c:pt>
                <c:pt idx="2">
                  <c:v>71.36</c:v>
                </c:pt>
                <c:pt idx="3">
                  <c:v>73.78</c:v>
                </c:pt>
                <c:pt idx="4">
                  <c:v>35.53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47.58</c:v>
                </c:pt>
                <c:pt idx="2">
                  <c:v>51.09</c:v>
                </c:pt>
                <c:pt idx="3">
                  <c:v>57.42</c:v>
                </c:pt>
                <c:pt idx="4">
                  <c:v>56.13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1108.8</c:v>
                </c:pt>
                <c:pt idx="2">
                  <c:v>1194.56</c:v>
                </c:pt>
                <c:pt idx="3">
                  <c:v>1174.6099999999999</c:v>
                </c:pt>
                <c:pt idx="4">
                  <c:v>1343.89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74.760000000000005</c:v>
                </c:pt>
                <c:pt idx="2">
                  <c:v>50.59</c:v>
                </c:pt>
                <c:pt idx="3">
                  <c:v>87.85</c:v>
                </c:pt>
                <c:pt idx="4">
                  <c:v>62.43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79.63</c:v>
                </c:pt>
                <c:pt idx="2">
                  <c:v>76.78</c:v>
                </c:pt>
                <c:pt idx="3">
                  <c:v>75.41</c:v>
                </c:pt>
                <c:pt idx="4">
                  <c:v>72.84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286.17</c:v>
                </c:pt>
                <c:pt idx="2">
                  <c:v>422.77</c:v>
                </c:pt>
                <c:pt idx="3">
                  <c:v>242.22</c:v>
                </c:pt>
                <c:pt idx="4">
                  <c:v>342.87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213.66</c:v>
                </c:pt>
                <c:pt idx="2">
                  <c:v>224.31</c:v>
                </c:pt>
                <c:pt idx="3">
                  <c:v>223.48</c:v>
                </c:pt>
                <c:pt idx="4">
                  <c:v>232.33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61"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13349</v>
      </c>
      <c r="AM8" s="21"/>
      <c r="AN8" s="21"/>
      <c r="AO8" s="21"/>
      <c r="AP8" s="21"/>
      <c r="AQ8" s="21"/>
      <c r="AR8" s="21"/>
      <c r="AS8" s="21"/>
      <c r="AT8" s="7">
        <f>データ!T6</f>
        <v>886.47</v>
      </c>
      <c r="AU8" s="7"/>
      <c r="AV8" s="7"/>
      <c r="AW8" s="7"/>
      <c r="AX8" s="7"/>
      <c r="AY8" s="7"/>
      <c r="AZ8" s="7"/>
      <c r="BA8" s="7"/>
      <c r="BB8" s="7">
        <f>データ!U6</f>
        <v>15.06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79.010000000000005</v>
      </c>
      <c r="J10" s="7"/>
      <c r="K10" s="7"/>
      <c r="L10" s="7"/>
      <c r="M10" s="7"/>
      <c r="N10" s="7"/>
      <c r="O10" s="7"/>
      <c r="P10" s="7">
        <f>データ!P6</f>
        <v>25.89</v>
      </c>
      <c r="Q10" s="7"/>
      <c r="R10" s="7"/>
      <c r="S10" s="7"/>
      <c r="T10" s="7"/>
      <c r="U10" s="7"/>
      <c r="V10" s="7"/>
      <c r="W10" s="7">
        <f>データ!Q6</f>
        <v>85.9</v>
      </c>
      <c r="X10" s="7"/>
      <c r="Y10" s="7"/>
      <c r="Z10" s="7"/>
      <c r="AA10" s="7"/>
      <c r="AB10" s="7"/>
      <c r="AC10" s="7"/>
      <c r="AD10" s="21">
        <f>データ!R6</f>
        <v>4180</v>
      </c>
      <c r="AE10" s="21"/>
      <c r="AF10" s="21"/>
      <c r="AG10" s="21"/>
      <c r="AH10" s="21"/>
      <c r="AI10" s="21"/>
      <c r="AJ10" s="21"/>
      <c r="AK10" s="2"/>
      <c r="AL10" s="21">
        <f>データ!V6</f>
        <v>3419</v>
      </c>
      <c r="AM10" s="21"/>
      <c r="AN10" s="21"/>
      <c r="AO10" s="21"/>
      <c r="AP10" s="21"/>
      <c r="AQ10" s="21"/>
      <c r="AR10" s="21"/>
      <c r="AS10" s="21"/>
      <c r="AT10" s="7">
        <f>データ!W6</f>
        <v>1.43</v>
      </c>
      <c r="AU10" s="7"/>
      <c r="AV10" s="7"/>
      <c r="AW10" s="7"/>
      <c r="AX10" s="7"/>
      <c r="AY10" s="7"/>
      <c r="AZ10" s="7"/>
      <c r="BA10" s="7"/>
      <c r="BB10" s="7">
        <f>データ!X6</f>
        <v>2390.91</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94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TvLG4DmZJ6DqfDQFtjF8la7Nr/tzIyiHAtB8ovbzBd7NF7oMAQy7IXP7UD7HOD0YdEBjytd+kT4c7mb1u9WLg==" saltValue="f74rzJYWYIGyGu48FwsKd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95</v>
      </c>
      <c r="B6" s="61">
        <f t="shared" ref="B6:X6" si="1">B7</f>
        <v>2024</v>
      </c>
      <c r="C6" s="61">
        <f t="shared" si="1"/>
        <v>73687</v>
      </c>
      <c r="D6" s="61">
        <f t="shared" si="1"/>
        <v>46</v>
      </c>
      <c r="E6" s="61">
        <f t="shared" si="1"/>
        <v>17</v>
      </c>
      <c r="F6" s="61">
        <f t="shared" si="1"/>
        <v>1</v>
      </c>
      <c r="G6" s="61">
        <f t="shared" si="1"/>
        <v>0</v>
      </c>
      <c r="H6" s="61" t="str">
        <f t="shared" si="1"/>
        <v>福島県　南会津町</v>
      </c>
      <c r="I6" s="61" t="str">
        <f t="shared" si="1"/>
        <v>法適用</v>
      </c>
      <c r="J6" s="61" t="str">
        <f t="shared" si="1"/>
        <v>下水道事業</v>
      </c>
      <c r="K6" s="61" t="str">
        <f t="shared" si="1"/>
        <v>公共下水道</v>
      </c>
      <c r="L6" s="61" t="str">
        <f t="shared" si="1"/>
        <v>Cd2</v>
      </c>
      <c r="M6" s="61" t="str">
        <f t="shared" si="1"/>
        <v>非設置</v>
      </c>
      <c r="N6" s="69" t="str">
        <f t="shared" si="1"/>
        <v>-</v>
      </c>
      <c r="O6" s="69">
        <f t="shared" si="1"/>
        <v>79.010000000000005</v>
      </c>
      <c r="P6" s="69">
        <f t="shared" si="1"/>
        <v>25.89</v>
      </c>
      <c r="Q6" s="69">
        <f t="shared" si="1"/>
        <v>85.9</v>
      </c>
      <c r="R6" s="69">
        <f t="shared" si="1"/>
        <v>4180</v>
      </c>
      <c r="S6" s="69">
        <f t="shared" si="1"/>
        <v>13349</v>
      </c>
      <c r="T6" s="69">
        <f t="shared" si="1"/>
        <v>886.47</v>
      </c>
      <c r="U6" s="69">
        <f t="shared" si="1"/>
        <v>15.06</v>
      </c>
      <c r="V6" s="69">
        <f t="shared" si="1"/>
        <v>3419</v>
      </c>
      <c r="W6" s="69">
        <f t="shared" si="1"/>
        <v>1.43</v>
      </c>
      <c r="X6" s="69">
        <f t="shared" si="1"/>
        <v>2390.91</v>
      </c>
      <c r="Y6" s="77" t="str">
        <f t="shared" ref="Y6:AH6" si="2">IF(Y7="",NA(),Y7)</f>
        <v>-</v>
      </c>
      <c r="Z6" s="77">
        <f t="shared" si="2"/>
        <v>101.9</v>
      </c>
      <c r="AA6" s="77">
        <f t="shared" si="2"/>
        <v>98.87</v>
      </c>
      <c r="AB6" s="77">
        <f t="shared" si="2"/>
        <v>98.65</v>
      </c>
      <c r="AC6" s="77">
        <f t="shared" si="2"/>
        <v>84.59</v>
      </c>
      <c r="AD6" s="77" t="str">
        <f t="shared" si="2"/>
        <v>-</v>
      </c>
      <c r="AE6" s="77">
        <f t="shared" si="2"/>
        <v>107.54</v>
      </c>
      <c r="AF6" s="77">
        <f t="shared" si="2"/>
        <v>107.19</v>
      </c>
      <c r="AG6" s="77">
        <f t="shared" si="2"/>
        <v>107.04</v>
      </c>
      <c r="AH6" s="77">
        <f t="shared" si="2"/>
        <v>107.83</v>
      </c>
      <c r="AI6" s="69" t="str">
        <f>IF(AI7="","",IF(AI7="-","【-】","【"&amp;SUBSTITUTE(TEXT(AI7,"#,##0.00"),"-","△")&amp;"】"))</f>
        <v>【105.36】</v>
      </c>
      <c r="AJ6" s="77" t="str">
        <f t="shared" ref="AJ6:AS6" si="3">IF(AJ7="",NA(),AJ7)</f>
        <v>-</v>
      </c>
      <c r="AK6" s="77">
        <f t="shared" si="3"/>
        <v>0.41</v>
      </c>
      <c r="AL6" s="77">
        <f t="shared" si="3"/>
        <v>5.84</v>
      </c>
      <c r="AM6" s="77">
        <f t="shared" si="3"/>
        <v>5.9</v>
      </c>
      <c r="AN6" s="77">
        <f t="shared" si="3"/>
        <v>51.35</v>
      </c>
      <c r="AO6" s="77" t="str">
        <f t="shared" si="3"/>
        <v>-</v>
      </c>
      <c r="AP6" s="77">
        <f t="shared" si="3"/>
        <v>19.059999999999999</v>
      </c>
      <c r="AQ6" s="77">
        <f t="shared" si="3"/>
        <v>31.07</v>
      </c>
      <c r="AR6" s="77">
        <f t="shared" si="3"/>
        <v>37.43</v>
      </c>
      <c r="AS6" s="77">
        <f t="shared" si="3"/>
        <v>30.17</v>
      </c>
      <c r="AT6" s="69" t="str">
        <f>IF(AT7="","",IF(AT7="-","【-】","【"&amp;SUBSTITUTE(TEXT(AT7,"#,##0.00"),"-","△")&amp;"】"))</f>
        <v>【3.12】</v>
      </c>
      <c r="AU6" s="77" t="str">
        <f t="shared" ref="AU6:BD6" si="4">IF(AU7="",NA(),AU7)</f>
        <v>-</v>
      </c>
      <c r="AV6" s="77">
        <f t="shared" si="4"/>
        <v>71.44</v>
      </c>
      <c r="AW6" s="77">
        <f t="shared" si="4"/>
        <v>71.36</v>
      </c>
      <c r="AX6" s="77">
        <f t="shared" si="4"/>
        <v>73.78</v>
      </c>
      <c r="AY6" s="77">
        <f t="shared" si="4"/>
        <v>35.53</v>
      </c>
      <c r="AZ6" s="77" t="str">
        <f t="shared" si="4"/>
        <v>-</v>
      </c>
      <c r="BA6" s="77">
        <f t="shared" si="4"/>
        <v>47.58</v>
      </c>
      <c r="BB6" s="77">
        <f t="shared" si="4"/>
        <v>51.09</v>
      </c>
      <c r="BC6" s="77">
        <f t="shared" si="4"/>
        <v>57.42</v>
      </c>
      <c r="BD6" s="77">
        <f t="shared" si="4"/>
        <v>56.13</v>
      </c>
      <c r="BE6" s="69" t="str">
        <f>IF(BE7="","",IF(BE7="-","【-】","【"&amp;SUBSTITUTE(TEXT(BE7,"#,##0.00"),"-","△")&amp;"】"))</f>
        <v>【82.75】</v>
      </c>
      <c r="BF6" s="77" t="str">
        <f t="shared" ref="BF6:BO6" si="5">IF(BF7="",NA(),BF7)</f>
        <v>-</v>
      </c>
      <c r="BG6" s="69">
        <f t="shared" si="5"/>
        <v>0</v>
      </c>
      <c r="BH6" s="69">
        <f t="shared" si="5"/>
        <v>0</v>
      </c>
      <c r="BI6" s="69">
        <f t="shared" si="5"/>
        <v>0</v>
      </c>
      <c r="BJ6" s="69">
        <f t="shared" si="5"/>
        <v>0</v>
      </c>
      <c r="BK6" s="77" t="str">
        <f t="shared" si="5"/>
        <v>-</v>
      </c>
      <c r="BL6" s="77">
        <f t="shared" si="5"/>
        <v>1108.8</v>
      </c>
      <c r="BM6" s="77">
        <f t="shared" si="5"/>
        <v>1194.56</v>
      </c>
      <c r="BN6" s="77">
        <f t="shared" si="5"/>
        <v>1174.6099999999999</v>
      </c>
      <c r="BO6" s="77">
        <f t="shared" si="5"/>
        <v>1343.89</v>
      </c>
      <c r="BP6" s="69" t="str">
        <f>IF(BP7="","",IF(BP7="-","【-】","【"&amp;SUBSTITUTE(TEXT(BP7,"#,##0.00"),"-","△")&amp;"】"))</f>
        <v>【602.56】</v>
      </c>
      <c r="BQ6" s="77" t="str">
        <f t="shared" ref="BQ6:BZ6" si="6">IF(BQ7="",NA(),BQ7)</f>
        <v>-</v>
      </c>
      <c r="BR6" s="77">
        <f t="shared" si="6"/>
        <v>74.760000000000005</v>
      </c>
      <c r="BS6" s="77">
        <f t="shared" si="6"/>
        <v>50.59</v>
      </c>
      <c r="BT6" s="77">
        <f t="shared" si="6"/>
        <v>87.85</v>
      </c>
      <c r="BU6" s="77">
        <f t="shared" si="6"/>
        <v>62.43</v>
      </c>
      <c r="BV6" s="77" t="str">
        <f t="shared" si="6"/>
        <v>-</v>
      </c>
      <c r="BW6" s="77">
        <f t="shared" si="6"/>
        <v>79.63</v>
      </c>
      <c r="BX6" s="77">
        <f t="shared" si="6"/>
        <v>76.78</v>
      </c>
      <c r="BY6" s="77">
        <f t="shared" si="6"/>
        <v>75.41</v>
      </c>
      <c r="BZ6" s="77">
        <f t="shared" si="6"/>
        <v>72.84</v>
      </c>
      <c r="CA6" s="69" t="str">
        <f>IF(CA7="","",IF(CA7="-","【-】","【"&amp;SUBSTITUTE(TEXT(CA7,"#,##0.00"),"-","△")&amp;"】"))</f>
        <v>【97.94】</v>
      </c>
      <c r="CB6" s="77" t="str">
        <f t="shared" ref="CB6:CK6" si="7">IF(CB7="",NA(),CB7)</f>
        <v>-</v>
      </c>
      <c r="CC6" s="77">
        <f t="shared" si="7"/>
        <v>286.17</v>
      </c>
      <c r="CD6" s="77">
        <f t="shared" si="7"/>
        <v>422.77</v>
      </c>
      <c r="CE6" s="77">
        <f t="shared" si="7"/>
        <v>242.22</v>
      </c>
      <c r="CF6" s="77">
        <f t="shared" si="7"/>
        <v>342.87</v>
      </c>
      <c r="CG6" s="77" t="str">
        <f t="shared" si="7"/>
        <v>-</v>
      </c>
      <c r="CH6" s="77">
        <f t="shared" si="7"/>
        <v>213.66</v>
      </c>
      <c r="CI6" s="77">
        <f t="shared" si="7"/>
        <v>224.31</v>
      </c>
      <c r="CJ6" s="77">
        <f t="shared" si="7"/>
        <v>223.48</v>
      </c>
      <c r="CK6" s="77">
        <f t="shared" si="7"/>
        <v>232.33</v>
      </c>
      <c r="CL6" s="69" t="str">
        <f>IF(CL7="","",IF(CL7="-","【-】","【"&amp;SUBSTITUTE(TEXT(CL7,"#,##0.00"),"-","△")&amp;"】"))</f>
        <v>【140.98】</v>
      </c>
      <c r="CM6" s="77" t="str">
        <f t="shared" ref="CM6:CV6" si="8">IF(CM7="",NA(),CM7)</f>
        <v>-</v>
      </c>
      <c r="CN6" s="77">
        <f t="shared" si="8"/>
        <v>53.93</v>
      </c>
      <c r="CO6" s="77">
        <f t="shared" si="8"/>
        <v>53.93</v>
      </c>
      <c r="CP6" s="77">
        <f t="shared" si="8"/>
        <v>55.57</v>
      </c>
      <c r="CQ6" s="77">
        <f t="shared" si="8"/>
        <v>58.93</v>
      </c>
      <c r="CR6" s="77" t="str">
        <f t="shared" si="8"/>
        <v>-</v>
      </c>
      <c r="CS6" s="77">
        <f t="shared" si="8"/>
        <v>48.19</v>
      </c>
      <c r="CT6" s="77">
        <f t="shared" si="8"/>
        <v>47.32</v>
      </c>
      <c r="CU6" s="77">
        <f t="shared" si="8"/>
        <v>48.03</v>
      </c>
      <c r="CV6" s="77">
        <f t="shared" si="8"/>
        <v>48.92</v>
      </c>
      <c r="CW6" s="69" t="str">
        <f>IF(CW7="","",IF(CW7="-","【-】","【"&amp;SUBSTITUTE(TEXT(CW7,"#,##0.00"),"-","△")&amp;"】"))</f>
        <v>【60.13】</v>
      </c>
      <c r="CX6" s="77" t="str">
        <f t="shared" ref="CX6:DG6" si="9">IF(CX7="",NA(),CX7)</f>
        <v>-</v>
      </c>
      <c r="CY6" s="77">
        <f t="shared" si="9"/>
        <v>87.49</v>
      </c>
      <c r="CZ6" s="77">
        <f t="shared" si="9"/>
        <v>87.54</v>
      </c>
      <c r="DA6" s="77">
        <f t="shared" si="9"/>
        <v>87.69</v>
      </c>
      <c r="DB6" s="77">
        <f t="shared" si="9"/>
        <v>87.77</v>
      </c>
      <c r="DC6" s="77" t="str">
        <f t="shared" si="9"/>
        <v>-</v>
      </c>
      <c r="DD6" s="77">
        <f t="shared" si="9"/>
        <v>82.26</v>
      </c>
      <c r="DE6" s="77">
        <f t="shared" si="9"/>
        <v>81.33</v>
      </c>
      <c r="DF6" s="77">
        <f t="shared" si="9"/>
        <v>80.95</v>
      </c>
      <c r="DG6" s="77">
        <f t="shared" si="9"/>
        <v>80.760000000000005</v>
      </c>
      <c r="DH6" s="69" t="str">
        <f>IF(DH7="","",IF(DH7="-","【-】","【"&amp;SUBSTITUTE(TEXT(DH7,"#,##0.00"),"-","△")&amp;"】"))</f>
        <v>【96.00】</v>
      </c>
      <c r="DI6" s="77" t="str">
        <f t="shared" ref="DI6:DR6" si="10">IF(DI7="",NA(),DI7)</f>
        <v>-</v>
      </c>
      <c r="DJ6" s="77">
        <f t="shared" si="10"/>
        <v>3.82</v>
      </c>
      <c r="DK6" s="77">
        <f t="shared" si="10"/>
        <v>7.45</v>
      </c>
      <c r="DL6" s="77">
        <f t="shared" si="10"/>
        <v>48.67</v>
      </c>
      <c r="DM6" s="77">
        <f t="shared" si="10"/>
        <v>55.11</v>
      </c>
      <c r="DN6" s="77" t="str">
        <f t="shared" si="10"/>
        <v>-</v>
      </c>
      <c r="DO6" s="77">
        <f t="shared" si="10"/>
        <v>21.94</v>
      </c>
      <c r="DP6" s="77">
        <f t="shared" si="10"/>
        <v>22.89</v>
      </c>
      <c r="DQ6" s="77">
        <f t="shared" si="10"/>
        <v>23.37</v>
      </c>
      <c r="DR6" s="77">
        <f t="shared" si="10"/>
        <v>22.1</v>
      </c>
      <c r="DS6" s="69" t="str">
        <f>IF(DS7="","",IF(DS7="-","【-】","【"&amp;SUBSTITUTE(TEXT(DS7,"#,##0.00"),"-","△")&amp;"】"))</f>
        <v>【42.20】</v>
      </c>
      <c r="DT6" s="77" t="str">
        <f t="shared" ref="DT6:EC6" si="11">IF(DT7="",NA(),DT7)</f>
        <v>-</v>
      </c>
      <c r="DU6" s="69">
        <f t="shared" si="11"/>
        <v>0</v>
      </c>
      <c r="DV6" s="69">
        <f t="shared" si="11"/>
        <v>0</v>
      </c>
      <c r="DW6" s="69">
        <f t="shared" si="11"/>
        <v>0</v>
      </c>
      <c r="DX6" s="69">
        <f t="shared" si="11"/>
        <v>0</v>
      </c>
      <c r="DY6" s="77" t="str">
        <f t="shared" si="11"/>
        <v>-</v>
      </c>
      <c r="DZ6" s="69">
        <f t="shared" si="11"/>
        <v>0</v>
      </c>
      <c r="EA6" s="69">
        <f t="shared" si="11"/>
        <v>0</v>
      </c>
      <c r="EB6" s="69">
        <f t="shared" si="11"/>
        <v>0</v>
      </c>
      <c r="EC6" s="69">
        <f t="shared" si="11"/>
        <v>0</v>
      </c>
      <c r="ED6" s="69" t="str">
        <f>IF(ED7="","",IF(ED7="-","【-】","【"&amp;SUBSTITUTE(TEXT(ED7,"#,##0.00"),"-","△")&amp;"】"))</f>
        <v>【9.46】</v>
      </c>
      <c r="EE6" s="77" t="str">
        <f t="shared" ref="EE6:EN6" si="12">IF(EE7="",NA(),EE7)</f>
        <v>-</v>
      </c>
      <c r="EF6" s="69">
        <f t="shared" si="12"/>
        <v>0</v>
      </c>
      <c r="EG6" s="69">
        <f t="shared" si="12"/>
        <v>0</v>
      </c>
      <c r="EH6" s="69">
        <f t="shared" si="12"/>
        <v>0</v>
      </c>
      <c r="EI6" s="69">
        <f t="shared" si="12"/>
        <v>0</v>
      </c>
      <c r="EJ6" s="77" t="str">
        <f t="shared" si="12"/>
        <v>-</v>
      </c>
      <c r="EK6" s="77">
        <f t="shared" si="12"/>
        <v>0.1</v>
      </c>
      <c r="EL6" s="77">
        <f t="shared" si="12"/>
        <v>9.e-002</v>
      </c>
      <c r="EM6" s="77">
        <f t="shared" si="12"/>
        <v>0.1</v>
      </c>
      <c r="EN6" s="77">
        <f t="shared" si="12"/>
        <v>4.e-002</v>
      </c>
      <c r="EO6" s="69" t="str">
        <f>IF(EO7="","",IF(EO7="-","【-】","【"&amp;SUBSTITUTE(TEXT(EO7,"#,##0.00"),"-","△")&amp;"】"))</f>
        <v>【0.19】</v>
      </c>
    </row>
    <row r="7" spans="1:148" s="55" customFormat="1">
      <c r="A7" s="56"/>
      <c r="B7" s="62">
        <v>2024</v>
      </c>
      <c r="C7" s="62">
        <v>73687</v>
      </c>
      <c r="D7" s="62">
        <v>46</v>
      </c>
      <c r="E7" s="62">
        <v>17</v>
      </c>
      <c r="F7" s="62">
        <v>1</v>
      </c>
      <c r="G7" s="62">
        <v>0</v>
      </c>
      <c r="H7" s="62" t="s">
        <v>96</v>
      </c>
      <c r="I7" s="62" t="s">
        <v>97</v>
      </c>
      <c r="J7" s="62" t="s">
        <v>98</v>
      </c>
      <c r="K7" s="62" t="s">
        <v>99</v>
      </c>
      <c r="L7" s="62" t="s">
        <v>100</v>
      </c>
      <c r="M7" s="62" t="s">
        <v>101</v>
      </c>
      <c r="N7" s="70" t="s">
        <v>102</v>
      </c>
      <c r="O7" s="70">
        <v>79.010000000000005</v>
      </c>
      <c r="P7" s="70">
        <v>25.89</v>
      </c>
      <c r="Q7" s="70">
        <v>85.9</v>
      </c>
      <c r="R7" s="70">
        <v>4180</v>
      </c>
      <c r="S7" s="70">
        <v>13349</v>
      </c>
      <c r="T7" s="70">
        <v>886.47</v>
      </c>
      <c r="U7" s="70">
        <v>15.06</v>
      </c>
      <c r="V7" s="70">
        <v>3419</v>
      </c>
      <c r="W7" s="70">
        <v>1.43</v>
      </c>
      <c r="X7" s="70">
        <v>2390.91</v>
      </c>
      <c r="Y7" s="70" t="s">
        <v>102</v>
      </c>
      <c r="Z7" s="70">
        <v>101.9</v>
      </c>
      <c r="AA7" s="70">
        <v>98.87</v>
      </c>
      <c r="AB7" s="70">
        <v>98.65</v>
      </c>
      <c r="AC7" s="70">
        <v>84.59</v>
      </c>
      <c r="AD7" s="70" t="s">
        <v>102</v>
      </c>
      <c r="AE7" s="70">
        <v>107.54</v>
      </c>
      <c r="AF7" s="70">
        <v>107.19</v>
      </c>
      <c r="AG7" s="70">
        <v>107.04</v>
      </c>
      <c r="AH7" s="70">
        <v>107.83</v>
      </c>
      <c r="AI7" s="70">
        <v>105.36</v>
      </c>
      <c r="AJ7" s="70" t="s">
        <v>102</v>
      </c>
      <c r="AK7" s="70">
        <v>0.41</v>
      </c>
      <c r="AL7" s="70">
        <v>5.84</v>
      </c>
      <c r="AM7" s="70">
        <v>5.9</v>
      </c>
      <c r="AN7" s="70">
        <v>51.35</v>
      </c>
      <c r="AO7" s="70" t="s">
        <v>102</v>
      </c>
      <c r="AP7" s="70">
        <v>19.059999999999999</v>
      </c>
      <c r="AQ7" s="70">
        <v>31.07</v>
      </c>
      <c r="AR7" s="70">
        <v>37.43</v>
      </c>
      <c r="AS7" s="70">
        <v>30.17</v>
      </c>
      <c r="AT7" s="70">
        <v>3.12</v>
      </c>
      <c r="AU7" s="70" t="s">
        <v>102</v>
      </c>
      <c r="AV7" s="70">
        <v>71.44</v>
      </c>
      <c r="AW7" s="70">
        <v>71.36</v>
      </c>
      <c r="AX7" s="70">
        <v>73.78</v>
      </c>
      <c r="AY7" s="70">
        <v>35.53</v>
      </c>
      <c r="AZ7" s="70" t="s">
        <v>102</v>
      </c>
      <c r="BA7" s="70">
        <v>47.58</v>
      </c>
      <c r="BB7" s="70">
        <v>51.09</v>
      </c>
      <c r="BC7" s="70">
        <v>57.42</v>
      </c>
      <c r="BD7" s="70">
        <v>56.13</v>
      </c>
      <c r="BE7" s="70">
        <v>82.75</v>
      </c>
      <c r="BF7" s="70" t="s">
        <v>102</v>
      </c>
      <c r="BG7" s="70">
        <v>0</v>
      </c>
      <c r="BH7" s="70">
        <v>0</v>
      </c>
      <c r="BI7" s="70">
        <v>0</v>
      </c>
      <c r="BJ7" s="70">
        <v>0</v>
      </c>
      <c r="BK7" s="70" t="s">
        <v>102</v>
      </c>
      <c r="BL7" s="70">
        <v>1108.8</v>
      </c>
      <c r="BM7" s="70">
        <v>1194.56</v>
      </c>
      <c r="BN7" s="70">
        <v>1174.6099999999999</v>
      </c>
      <c r="BO7" s="70">
        <v>1343.89</v>
      </c>
      <c r="BP7" s="70">
        <v>602.55999999999995</v>
      </c>
      <c r="BQ7" s="70" t="s">
        <v>102</v>
      </c>
      <c r="BR7" s="70">
        <v>74.760000000000005</v>
      </c>
      <c r="BS7" s="70">
        <v>50.59</v>
      </c>
      <c r="BT7" s="70">
        <v>87.85</v>
      </c>
      <c r="BU7" s="70">
        <v>62.43</v>
      </c>
      <c r="BV7" s="70" t="s">
        <v>102</v>
      </c>
      <c r="BW7" s="70">
        <v>79.63</v>
      </c>
      <c r="BX7" s="70">
        <v>76.78</v>
      </c>
      <c r="BY7" s="70">
        <v>75.41</v>
      </c>
      <c r="BZ7" s="70">
        <v>72.84</v>
      </c>
      <c r="CA7" s="70">
        <v>97.94</v>
      </c>
      <c r="CB7" s="70" t="s">
        <v>102</v>
      </c>
      <c r="CC7" s="70">
        <v>286.17</v>
      </c>
      <c r="CD7" s="70">
        <v>422.77</v>
      </c>
      <c r="CE7" s="70">
        <v>242.22</v>
      </c>
      <c r="CF7" s="70">
        <v>342.87</v>
      </c>
      <c r="CG7" s="70" t="s">
        <v>102</v>
      </c>
      <c r="CH7" s="70">
        <v>213.66</v>
      </c>
      <c r="CI7" s="70">
        <v>224.31</v>
      </c>
      <c r="CJ7" s="70">
        <v>223.48</v>
      </c>
      <c r="CK7" s="70">
        <v>232.33</v>
      </c>
      <c r="CL7" s="70">
        <v>140.97999999999999</v>
      </c>
      <c r="CM7" s="70" t="s">
        <v>102</v>
      </c>
      <c r="CN7" s="70">
        <v>53.93</v>
      </c>
      <c r="CO7" s="70">
        <v>53.93</v>
      </c>
      <c r="CP7" s="70">
        <v>55.57</v>
      </c>
      <c r="CQ7" s="70">
        <v>58.93</v>
      </c>
      <c r="CR7" s="70" t="s">
        <v>102</v>
      </c>
      <c r="CS7" s="70">
        <v>48.19</v>
      </c>
      <c r="CT7" s="70">
        <v>47.32</v>
      </c>
      <c r="CU7" s="70">
        <v>48.03</v>
      </c>
      <c r="CV7" s="70">
        <v>48.92</v>
      </c>
      <c r="CW7" s="70">
        <v>60.13</v>
      </c>
      <c r="CX7" s="70" t="s">
        <v>102</v>
      </c>
      <c r="CY7" s="70">
        <v>87.49</v>
      </c>
      <c r="CZ7" s="70">
        <v>87.54</v>
      </c>
      <c r="DA7" s="70">
        <v>87.69</v>
      </c>
      <c r="DB7" s="70">
        <v>87.77</v>
      </c>
      <c r="DC7" s="70" t="s">
        <v>102</v>
      </c>
      <c r="DD7" s="70">
        <v>82.26</v>
      </c>
      <c r="DE7" s="70">
        <v>81.33</v>
      </c>
      <c r="DF7" s="70">
        <v>80.95</v>
      </c>
      <c r="DG7" s="70">
        <v>80.760000000000005</v>
      </c>
      <c r="DH7" s="70">
        <v>96</v>
      </c>
      <c r="DI7" s="70" t="s">
        <v>102</v>
      </c>
      <c r="DJ7" s="70">
        <v>3.82</v>
      </c>
      <c r="DK7" s="70">
        <v>7.45</v>
      </c>
      <c r="DL7" s="70">
        <v>48.67</v>
      </c>
      <c r="DM7" s="70">
        <v>55.11</v>
      </c>
      <c r="DN7" s="70" t="s">
        <v>102</v>
      </c>
      <c r="DO7" s="70">
        <v>21.94</v>
      </c>
      <c r="DP7" s="70">
        <v>22.89</v>
      </c>
      <c r="DQ7" s="70">
        <v>23.37</v>
      </c>
      <c r="DR7" s="70">
        <v>22.1</v>
      </c>
      <c r="DS7" s="70">
        <v>42.2</v>
      </c>
      <c r="DT7" s="70" t="s">
        <v>102</v>
      </c>
      <c r="DU7" s="70">
        <v>0</v>
      </c>
      <c r="DV7" s="70">
        <v>0</v>
      </c>
      <c r="DW7" s="70">
        <v>0</v>
      </c>
      <c r="DX7" s="70">
        <v>0</v>
      </c>
      <c r="DY7" s="70" t="s">
        <v>102</v>
      </c>
      <c r="DZ7" s="70">
        <v>0</v>
      </c>
      <c r="EA7" s="70">
        <v>0</v>
      </c>
      <c r="EB7" s="70">
        <v>0</v>
      </c>
      <c r="EC7" s="70">
        <v>0</v>
      </c>
      <c r="ED7" s="70">
        <v>9.4600000000000009</v>
      </c>
      <c r="EE7" s="70" t="s">
        <v>102</v>
      </c>
      <c r="EF7" s="70">
        <v>0</v>
      </c>
      <c r="EG7" s="70">
        <v>0</v>
      </c>
      <c r="EH7" s="70">
        <v>0</v>
      </c>
      <c r="EI7" s="70">
        <v>0</v>
      </c>
      <c r="EJ7" s="70" t="s">
        <v>102</v>
      </c>
      <c r="EK7" s="70">
        <v>0.1</v>
      </c>
      <c r="EL7" s="70">
        <v>9.e-002</v>
      </c>
      <c r="EM7" s="70">
        <v>0.1</v>
      </c>
      <c r="EN7" s="70">
        <v>4.e-002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2026-02-05T00:57:46Z</vt:filetime>
  </property>
</Properties>
</file>