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住民課\63上下水道\地方公営企業（決算統計、経営戦略含む）\共通\令和7年度\公営企業に係る経営比較分析表（令和6年度決算）の分析等について\【経営比較分析表】2024_073644_47_1718\"/>
    </mc:Choice>
  </mc:AlternateContent>
  <xr:revisionPtr revIDLastSave="0" documentId="13_ncr:1_{56F4DB7A-E6CD-4824-9B34-80FAE111AC22}" xr6:coauthVersionLast="43" xr6:coauthVersionMax="43" xr10:uidLastSave="{00000000-0000-0000-0000-000000000000}"/>
  <workbookProtection workbookAlgorithmName="SHA-512" workbookHashValue="rom2H+PVInYBsYyWC6vwcI6f8Ut0iZFLmYI9Hrcn337eIMgztW+Bb9jnHJYFd7iU/XmWCXwQranz0can+82G+w==" workbookSaltValue="YhqFJv31I9TJJO2DwgC8Y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BB10" i="4"/>
  <c r="AT10" i="4"/>
  <c r="P10" i="4"/>
  <c r="P8"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<sst xmlns="http://schemas.openxmlformats.org/spreadsheetml/2006/main" count="236" uniqueCount="121">
  <si>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</si>
  <si>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</si>
  <si>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</si>
  <si>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</si>
  <si>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</si>
  <si>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</si>
  <si>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</si>
  <si>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</si>
  <si>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</si>
  <si>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</si>
  <si>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</si>
  <si>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</si>
  <si>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</si>
  <si>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</si>
  <si>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</si>
  <si>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</si>
  <si>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</si>
  <si>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</si>
  <si>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</si>
  <si>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</si>
  <si>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</si>
  <si>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</si>
  <si>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</si>
  <si>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</si>
  <si>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</si>
  <si>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</si>
  <si>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</si>
  <si>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</si>
  <si>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</si>
  <si>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</si>
  <si>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</si>
  <si>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</si>
  <si>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</si>
  <si>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</si>
  <si>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</si>
  <si>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</si>
  <si>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</si>
  <si>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</si>
  <si>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</si>
  <si>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</si>
  <si>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</si>
  <si>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</si>
  <si>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</si>
  <si>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</si>
  <si>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</si>
  <si>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</si>
  <si>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</si>
  <si>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</si>
  <si>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</si>
  <si>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</si>
  <si>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</si>
  <si>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</si>
  <si>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</si>
  <si>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</si>
  <si>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</si>
  <si>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</si>
  <si>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</si>
  <si>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</si>
  <si>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</si>
  <si>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</si>
  <si>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</si>
  <si>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</si>
  <si>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</si>
  <si>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</si>
  <si>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</si>
  <si>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</si>
  <si>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</si>
  <si>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</si>
  <si>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</si>
  <si>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</si>
  <si>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</si>
  <si>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</si>
  <si>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</si>
  <si>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</si>
  <si>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</si>
  <si>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</si>
  <si>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</si>
  <si>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</si>
  <si>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</si>
  <si>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</si>
  <si>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</si>
  <si>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</si>
  <si>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</si>
  <si>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</si>
  <si>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</si>
  <si>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</si>
  <si>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</si>
  <si>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</si>
  <si>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</si>
  <si>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</si>
  <si>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</si>
  <si>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</si>
  <si>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</si>
  <si>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</si>
  <si>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</si>
  <si>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</si>
  <si>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</si>
  <si>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</si>
  <si>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</si>
  <si>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</si>
  <si>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</si>
  <si>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</si>
  <si>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</si>
  <si>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</si>
  <si>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</si>
  <si>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</si>
  <si>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</si>
  <si>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</si>
  <si>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</si>
  <si>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</si>
  <si>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</si>
  <si>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</si>
  <si>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</si>
  <si>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</si>
  <si>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</si>
  <si>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</si>
  <si>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</si>
  <si>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</si>
  <si>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①収益収支比率：例年同様下水道使用料の収入で歳出を賄うことができず、外部収入に依存する形になってしまっている。下水道使用料が安価であることが大きな要因となっていることから下水道使用料の改定を検討していく。
　④企業債残高対事業規模比率：類似団体を比べ、比率が低く、規模に合わせた投資を行うことができていると考える。
　⑤経費回収率：令和6年度は令和7年度に公営企業会計へと移行したことに伴い、打ち切り決算となったことから例年と比べても回収率が低くなっている。経費回収率についても下水道使用料が安価であることが要因となっている。
　⑥汚水処理原価：令和5.6年度に脱水機の大規模な工事があり、汚水の処理に係る金額が高価になってしまっている。
　⑦施設利用率：令和2年度から類似団体の平均を超えている。これは令和2年度に水処理施設の改築を実施し、ダウンサイジングを実施したことが要因となっており、経営の健全化を図ることができた。</t>
    <rPh sb="2" eb="8">
      <t>シュウエキシュウシヒリツ</t>
    </rPh>
    <rPh sb="9" eb="13">
      <t>レイネンドウヨウ</t>
    </rPh>
    <rPh sb="13" eb="19">
      <t>ゲスイドウシヨウリョウ</t>
    </rPh>
    <rPh sb="20" eb="22">
      <t>シュウニュウ</t>
    </rPh>
    <rPh sb="23" eb="25">
      <t>サイシュツ</t>
    </rPh>
    <rPh sb="26" eb="27">
      <t>マカナ</t>
    </rPh>
    <rPh sb="35" eb="39">
      <t>ガイブシュウニュウ</t>
    </rPh>
    <rPh sb="40" eb="42">
      <t>イゾン</t>
    </rPh>
    <rPh sb="44" eb="45">
      <t>カタチ</t>
    </rPh>
    <rPh sb="56" eb="62">
      <t>ゲスイドウシヨウリョウ</t>
    </rPh>
    <rPh sb="63" eb="65">
      <t>アンカ</t>
    </rPh>
    <rPh sb="71" eb="72">
      <t>オオ</t>
    </rPh>
    <rPh sb="74" eb="76">
      <t>ヨウイン</t>
    </rPh>
    <rPh sb="86" eb="92">
      <t>ゲスイドウシヨウリョウ</t>
    </rPh>
    <rPh sb="93" eb="95">
      <t>カイテイ</t>
    </rPh>
    <rPh sb="96" eb="98">
      <t>ケントウ</t>
    </rPh>
    <rPh sb="106" eb="109">
      <t>キギョウサイ</t>
    </rPh>
    <rPh sb="109" eb="111">
      <t>ザンダカ</t>
    </rPh>
    <rPh sb="111" eb="112">
      <t>タイ</t>
    </rPh>
    <rPh sb="112" eb="114">
      <t>ジギョウ</t>
    </rPh>
    <rPh sb="114" eb="116">
      <t>キボ</t>
    </rPh>
    <rPh sb="116" eb="118">
      <t>ヒリツ</t>
    </rPh>
    <rPh sb="119" eb="123">
      <t>ルイジダンタイ</t>
    </rPh>
    <rPh sb="124" eb="125">
      <t>クラ</t>
    </rPh>
    <rPh sb="127" eb="129">
      <t>ヒリツ</t>
    </rPh>
    <rPh sb="130" eb="131">
      <t>ヒク</t>
    </rPh>
    <rPh sb="133" eb="135">
      <t>キボ</t>
    </rPh>
    <rPh sb="136" eb="137">
      <t>ア</t>
    </rPh>
    <rPh sb="140" eb="142">
      <t>トウシ</t>
    </rPh>
    <rPh sb="143" eb="144">
      <t>オコナ</t>
    </rPh>
    <rPh sb="154" eb="155">
      <t>カンガ</t>
    </rPh>
    <rPh sb="161" eb="166">
      <t>ケイヒカイシュウリツ</t>
    </rPh>
    <rPh sb="167" eb="169">
      <t>レイワ</t>
    </rPh>
    <rPh sb="170" eb="172">
      <t>ネンド</t>
    </rPh>
    <rPh sb="173" eb="175">
      <t>レイワ</t>
    </rPh>
    <rPh sb="176" eb="178">
      <t>ネンド</t>
    </rPh>
    <rPh sb="211" eb="213">
      <t>レイネン</t>
    </rPh>
    <rPh sb="214" eb="215">
      <t>クラ</t>
    </rPh>
    <rPh sb="218" eb="221">
      <t>カイシュウリツ</t>
    </rPh>
    <rPh sb="222" eb="223">
      <t>ヒク</t>
    </rPh>
    <rPh sb="267" eb="273">
      <t>オスイショリゲンカ</t>
    </rPh>
    <rPh sb="274" eb="276">
      <t>レイワ</t>
    </rPh>
    <rPh sb="279" eb="281">
      <t>ネンド</t>
    </rPh>
    <rPh sb="282" eb="285">
      <t>ダッスイキ</t>
    </rPh>
    <rPh sb="286" eb="289">
      <t>ダイキボ</t>
    </rPh>
    <rPh sb="290" eb="292">
      <t>コウジ</t>
    </rPh>
    <rPh sb="296" eb="298">
      <t>オスイ</t>
    </rPh>
    <rPh sb="299" eb="301">
      <t>ショリ</t>
    </rPh>
    <rPh sb="302" eb="303">
      <t>カカ</t>
    </rPh>
    <rPh sb="304" eb="306">
      <t>キンガク</t>
    </rPh>
    <rPh sb="307" eb="309">
      <t>コウカ</t>
    </rPh>
    <rPh sb="323" eb="328">
      <t>シセツリヨウリツ</t>
    </rPh>
    <rPh sb="329" eb="331">
      <t>レイワ</t>
    </rPh>
    <rPh sb="332" eb="334">
      <t>ネンド</t>
    </rPh>
    <rPh sb="336" eb="340">
      <t>ルイジダンタイ</t>
    </rPh>
    <rPh sb="341" eb="343">
      <t>ヘイキン</t>
    </rPh>
    <rPh sb="344" eb="345">
      <t>コ</t>
    </rPh>
    <rPh sb="353" eb="355">
      <t>レイワ</t>
    </rPh>
    <rPh sb="356" eb="358">
      <t>ネンド</t>
    </rPh>
    <rPh sb="359" eb="364">
      <t>ミズショリシセツ</t>
    </rPh>
    <rPh sb="365" eb="367">
      <t>カイチク</t>
    </rPh>
    <rPh sb="368" eb="370">
      <t>ジッシ</t>
    </rPh>
    <rPh sb="381" eb="383">
      <t>ジッシ</t>
    </rPh>
    <rPh sb="388" eb="390">
      <t>ヨウイン</t>
    </rPh>
    <rPh sb="397" eb="399">
      <t>ケイエイ</t>
    </rPh>
    <rPh sb="400" eb="403">
      <t>ケンゼンカ</t>
    </rPh>
    <rPh sb="404" eb="405">
      <t>ハカ</t>
    </rPh>
    <phoneticPr fontId="4"/>
  </si>
  <si>
    <t>　平成10年代に主要な管渠を含め浄化センターが完成したことにより、管渠や浄化センターの躯体等は老朽していないと判断できる。しかし、処理設備によっては耐用年数をすでに経過しているものがあり、管渠においても、主要な管渠には腐食が見られないものの、枝線の管渠に不明水の流入等があるため経年劣化管を含めた老朽箇所がいくつかあると推測できる。
　令和2年度に水処理施設の改築、令和6年度に汚泥処理設備の改築をおこない、設備については老朽化対策を行うことができている。</t>
    <rPh sb="1" eb="3">
      <t>ヘイセイ</t>
    </rPh>
    <rPh sb="5" eb="7">
      <t>ネンダイ</t>
    </rPh>
    <rPh sb="8" eb="10">
      <t>シュヨウ</t>
    </rPh>
    <rPh sb="11" eb="13">
      <t>カンキョ</t>
    </rPh>
    <rPh sb="14" eb="15">
      <t>フク</t>
    </rPh>
    <rPh sb="16" eb="18">
      <t>ジョウカ</t>
    </rPh>
    <rPh sb="23" eb="25">
      <t>カンセイ</t>
    </rPh>
    <rPh sb="33" eb="35">
      <t>カンキョ</t>
    </rPh>
    <rPh sb="36" eb="38">
      <t>ジョウカ</t>
    </rPh>
    <rPh sb="43" eb="45">
      <t>クタイ</t>
    </rPh>
    <rPh sb="45" eb="46">
      <t>トウ</t>
    </rPh>
    <rPh sb="47" eb="49">
      <t>ロウキュウ</t>
    </rPh>
    <rPh sb="55" eb="57">
      <t>ハンダン</t>
    </rPh>
    <rPh sb="65" eb="69">
      <t>ショリセツビ</t>
    </rPh>
    <rPh sb="74" eb="78">
      <t>タイヨウネンスウ</t>
    </rPh>
    <rPh sb="82" eb="84">
      <t>ケイカ</t>
    </rPh>
    <rPh sb="94" eb="96">
      <t>カンキョ</t>
    </rPh>
    <rPh sb="102" eb="104">
      <t>シュヨウ</t>
    </rPh>
    <rPh sb="105" eb="107">
      <t>カンキョ</t>
    </rPh>
    <rPh sb="109" eb="111">
      <t>フショク</t>
    </rPh>
    <rPh sb="112" eb="113">
      <t>ミ</t>
    </rPh>
    <rPh sb="121" eb="123">
      <t>エダセン</t>
    </rPh>
    <rPh sb="124" eb="126">
      <t>カンキョ</t>
    </rPh>
    <rPh sb="127" eb="130">
      <t>フメイスイ</t>
    </rPh>
    <rPh sb="131" eb="134">
      <t>リュウニュウトウ</t>
    </rPh>
    <rPh sb="139" eb="144">
      <t>ケイネンレッカカン</t>
    </rPh>
    <rPh sb="145" eb="146">
      <t>フク</t>
    </rPh>
    <phoneticPr fontId="4"/>
  </si>
  <si>
    <t>　全体を通して、下水道使用料が安価であることから各数値が低くなってしまっていることが分かる。定住人口の減少や観光客の減少に伴って下水道使用料がさらに少なくなることが考えられる為、下水道使用料の改定を検討し、収益的収支比率や経費回収率の向上を目指していくこととする。　
　施設についてはダウンサイジングを行ったことで施設利用率の数値が改善され、老朽化対策も同時に行うことができた。今後も処理設備の更新等に合わせた老朽化対策を行っていく。
　管渠については主要な管渠の点検は定期的に行えていることから枝線の管渠の点検を実施し、不明水対策を進めていく。</t>
    <rPh sb="1" eb="3">
      <t>ゼンタイ</t>
    </rPh>
    <rPh sb="4" eb="5">
      <t>トオ</t>
    </rPh>
    <rPh sb="8" eb="14">
      <t>ゲスイドウシヨウリョウ</t>
    </rPh>
    <rPh sb="15" eb="17">
      <t>アンカ</t>
    </rPh>
    <rPh sb="24" eb="27">
      <t>カクスウチ</t>
    </rPh>
    <rPh sb="28" eb="29">
      <t>ヒク</t>
    </rPh>
    <rPh sb="42" eb="43">
      <t>ワ</t>
    </rPh>
    <rPh sb="46" eb="50">
      <t>テイジュウジンコウ</t>
    </rPh>
    <rPh sb="51" eb="53">
      <t>ゲンショウ</t>
    </rPh>
    <rPh sb="54" eb="57">
      <t>カンコウキャク</t>
    </rPh>
    <rPh sb="58" eb="60">
      <t>ゲンショウ</t>
    </rPh>
    <rPh sb="61" eb="62">
      <t>トモナ</t>
    </rPh>
    <rPh sb="64" eb="70">
      <t>ゲスイドウシヨウリョウ</t>
    </rPh>
    <rPh sb="74" eb="75">
      <t>スク</t>
    </rPh>
    <rPh sb="82" eb="83">
      <t>カンガ</t>
    </rPh>
    <rPh sb="87" eb="88">
      <t>タメ</t>
    </rPh>
    <rPh sb="89" eb="95">
      <t>ゲスイドウシヨウリョウ</t>
    </rPh>
    <rPh sb="96" eb="98">
      <t>カイテイ</t>
    </rPh>
    <rPh sb="99" eb="101">
      <t>ケントウ</t>
    </rPh>
    <rPh sb="103" eb="106">
      <t>シュウエキテキ</t>
    </rPh>
    <rPh sb="106" eb="110">
      <t>シュウシヒリツ</t>
    </rPh>
    <rPh sb="111" eb="116">
      <t>ケイヒカイシュウリツ</t>
    </rPh>
    <rPh sb="117" eb="119">
      <t>コウジョウ</t>
    </rPh>
    <rPh sb="120" eb="122">
      <t>メザ</t>
    </rPh>
    <rPh sb="135" eb="137">
      <t>シセツ</t>
    </rPh>
    <rPh sb="151" eb="152">
      <t>オコナ</t>
    </rPh>
    <rPh sb="157" eb="162">
      <t>シセツリヨウリツ</t>
    </rPh>
    <rPh sb="163" eb="165">
      <t>スウチ</t>
    </rPh>
    <rPh sb="166" eb="168">
      <t>カイゼン</t>
    </rPh>
    <rPh sb="171" eb="176">
      <t>ロウキュウカタイサク</t>
    </rPh>
    <rPh sb="177" eb="179">
      <t>ドウジ</t>
    </rPh>
    <rPh sb="180" eb="181">
      <t>オコナ</t>
    </rPh>
    <rPh sb="189" eb="191">
      <t>コンゴ</t>
    </rPh>
    <rPh sb="192" eb="196">
      <t>ショリセツビ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</si>
</sst>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11-4221-AC53-656A2A7A71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511-4221-AC53-656A2A7A71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61.83</c:v>
                </c:pt>
                <c:pt idx="1">
                  <c:v>54.5</c:v>
                </c:pt>
                <c:pt idx="2">
                  <c:v>71.5</c:v>
                </c:pt>
                <c:pt idx="3">
                  <c:v>56.33</c:v>
                </c:pt>
                <c:pt idx="4">
                  <c:v>65.17</c:v>
                </c:pt>
              </c:numCache>
            </c:numRef>
          </c:val>
          <c:extLst>
            <c:ext xmlns:c16="http://schemas.microsoft.com/office/drawing/2014/chart" uri="{C3380CC4-5D6E-409C-BE32-E72D297353CC}">
              <c16:uniqueId val="{00000000-8A14-4E5F-A3C8-9C9DD241D6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A14-4E5F-A3C8-9C9DD241D6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9EB-4738-A342-C350F98E53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9EB-4738-A342-C350F98E53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52.84</c:v>
                </c:pt>
                <c:pt idx="1">
                  <c:v>60.16</c:v>
                </c:pt>
                <c:pt idx="2">
                  <c:v>66.14</c:v>
                </c:pt>
                <c:pt idx="3">
                  <c:v>48.91</c:v>
                </c:pt>
                <c:pt idx="4">
                  <c:v>69.739999999999995</c:v>
                </c:pt>
              </c:numCache>
            </c:numRef>
          </c:val>
          <c:extLst>
            <c:ext xmlns:c16="http://schemas.microsoft.com/office/drawing/2014/chart" uri="{C3380CC4-5D6E-409C-BE32-E72D297353CC}">
              <c16:uniqueId val="{00000000-3CAA-4B7A-AF44-0BDB73F64F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AA-4B7A-AF44-0BDB73F64F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BD-4098-942B-EB9FEDE5FE6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BD-4098-942B-EB9FEDE5FE6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EC-4A10-B2CE-122B4483AA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EC-4A10-B2CE-122B4483AA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1-407E-9F4D-E5570BCB9C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1-407E-9F4D-E5570BCB9C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EB-4C65-946B-2768114269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B-4C65-946B-2768114269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47.61</c:v>
                </c:pt>
              </c:numCache>
            </c:numRef>
          </c:val>
          <c:extLst>
            <c:ext xmlns:c16="http://schemas.microsoft.com/office/drawing/2014/chart" uri="{C3380CC4-5D6E-409C-BE32-E72D297353CC}">
              <c16:uniqueId val="{00000000-3844-4C34-8E25-68686FE5A5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844-4C34-8E25-68686FE5A5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30.15</c:v>
                </c:pt>
                <c:pt idx="1">
                  <c:v>26.54</c:v>
                </c:pt>
                <c:pt idx="2">
                  <c:v>38.729999999999997</c:v>
                </c:pt>
                <c:pt idx="3">
                  <c:v>25.33</c:v>
                </c:pt>
                <c:pt idx="4">
                  <c:v>17.02</c:v>
                </c:pt>
              </c:numCache>
            </c:numRef>
          </c:val>
          <c:extLst>
            <c:ext xmlns:c16="http://schemas.microsoft.com/office/drawing/2014/chart" uri="{C3380CC4-5D6E-409C-BE32-E72D297353CC}">
              <c16:uniqueId val="{00000000-D8F7-4015-899F-97B64EF1DC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D8F7-4015-899F-97B64EF1DC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183.21</c:v>
                </c:pt>
                <c:pt idx="1">
                  <c:v>221.08</c:v>
                </c:pt>
                <c:pt idx="2">
                  <c:v>200.29</c:v>
                </c:pt>
                <c:pt idx="3">
                  <c:v>308.83999999999997</c:v>
                </c:pt>
                <c:pt idx="4">
                  <c:v>452.79</c:v>
                </c:pt>
              </c:numCache>
            </c:numRef>
          </c:val>
          <c:extLst>
            <c:ext xmlns:c16="http://schemas.microsoft.com/office/drawing/2014/chart" uri="{C3380CC4-5D6E-409C-BE32-E72D297353CC}">
              <c16:uniqueId val="{00000000-03CC-44A6-875C-8442EF9606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3CC-44A6-875C-8442EF9606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62"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檜枝岐村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484</v>
      </c>
      <c r="AM8" s="54"/>
      <c r="AN8" s="54"/>
      <c r="AO8" s="54"/>
      <c r="AP8" s="54"/>
      <c r="AQ8" s="54"/>
      <c r="AR8" s="54"/>
      <c r="AS8" s="54"/>
      <c r="AT8" s="53">
        <f>データ!T6</f>
        <v>390.46</v>
      </c>
      <c r="AU8" s="53"/>
      <c r="AV8" s="53"/>
      <c r="AW8" s="53"/>
      <c r="AX8" s="53"/>
      <c r="AY8" s="53"/>
      <c r="AZ8" s="53"/>
      <c r="BA8" s="53"/>
      <c r="BB8" s="53">
        <f>データ!U6</f>
        <v>1.24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100</v>
      </c>
      <c r="Q10" s="53"/>
      <c r="R10" s="53"/>
      <c r="S10" s="53"/>
      <c r="T10" s="53"/>
      <c r="U10" s="53"/>
      <c r="V10" s="53"/>
      <c r="W10" s="53">
        <f>データ!Q6</f>
        <v>51.81</v>
      </c>
      <c r="X10" s="53"/>
      <c r="Y10" s="53"/>
      <c r="Z10" s="53"/>
      <c r="AA10" s="53"/>
      <c r="AB10" s="53"/>
      <c r="AC10" s="53"/>
      <c r="AD10" s="54">
        <f>データ!R6</f>
        <v>1069</v>
      </c>
      <c r="AE10" s="54"/>
      <c r="AF10" s="54"/>
      <c r="AG10" s="54"/>
      <c r="AH10" s="54"/>
      <c r="AI10" s="54"/>
      <c r="AJ10" s="54"/>
      <c r="AK10" s="2"/>
      <c r="AL10" s="54">
        <f>データ!V6</f>
        <v>479</v>
      </c>
      <c r="AM10" s="54"/>
      <c r="AN10" s="54"/>
      <c r="AO10" s="54"/>
      <c r="AP10" s="54"/>
      <c r="AQ10" s="54"/>
      <c r="AR10" s="54"/>
      <c r="AS10" s="54"/>
      <c r="AT10" s="53">
        <f>データ!W6</f>
        <v>0.27</v>
      </c>
      <c r="AU10" s="53"/>
      <c r="AV10" s="53"/>
      <c r="AW10" s="53"/>
      <c r="AX10" s="53"/>
      <c r="AY10" s="53"/>
      <c r="AZ10" s="53"/>
      <c r="BA10" s="53"/>
      <c r="BB10" s="53">
        <f>データ!X6</f>
        <v>1774.07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【1,099.15】</v>
      </c>
      <c r="I86" s="12" t="str">
        <f>データ!CA6</f>
        <v>【72.92】</v>
      </c>
      <c r="J86" s="12" t="str">
        <f>データ!CL6</f>
        <v>【225.78】</v>
      </c>
      <c r="K86" s="12" t="str">
        <f>データ!CW6</f>
        <v>【43.17】</v>
      </c>
      <c r="L86" s="12" t="str">
        <f>データ!DH6</f>
        <v>【86.31】</v>
      </c>
      <c r="M86" s="12" t="s">
        <v>44</v>
      </c>
      <c r="N86" s="12" t="s">
        <v>43</v>
      </c>
      <c r="O86" s="12" t="str">
        <f>データ!EO6</f>
        <v>【0.15】</v>
      </c>
    </row>
  </sheetData>
  <sheetProtection algorithmName="SHA-512" hashValue="s/aN96tZtedrz6XwPdk3iFUAcdjwjjPC7eHU2+pOY/wV2sEMqj3TqWZzNHAwlEjWdLpdoVtibeEEmjcr+afmyw==" saltValue="rbWQXHKTotGnOyB3QPA2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73644</v>
      </c>
      <c r="D6" s="19">
        <f t="shared" si="3"/>
        <v>47</v>
      </c>
      <c r="E6" s="19">
        <f t="shared" si="3"/>
        <v>17</v>
      </c>
      <c r="F6" s="19">
        <f t="shared" si="3"/>
        <v>4</v>
      </c>
      <c r="G6" s="19">
        <f t="shared" si="3"/>
        <v>0</v>
      </c>
      <c r="H6" s="19" t="str">
        <f t="shared" si="3"/>
        <v>福島県　檜枝岐村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100</v>
      </c>
      <c r="Q6" s="20">
        <f t="shared" si="3"/>
        <v>51.81</v>
      </c>
      <c r="R6" s="20">
        <f t="shared" si="3"/>
        <v>1069</v>
      </c>
      <c r="S6" s="20">
        <f t="shared" si="3"/>
        <v>484</v>
      </c>
      <c r="T6" s="20">
        <f t="shared" si="3"/>
        <v>390.46</v>
      </c>
      <c r="U6" s="20">
        <f t="shared" si="3"/>
        <v>1.24</v>
      </c>
      <c r="V6" s="20">
        <f t="shared" si="3"/>
        <v>479</v>
      </c>
      <c r="W6" s="20">
        <f t="shared" si="3"/>
        <v>0.27</v>
      </c>
      <c r="X6" s="20">
        <f t="shared" si="3"/>
        <v>1774.07</v>
      </c>
      <c r="Y6" s="21">
        <f>IF(Y7="",NA(),Y7)</f>
        <v>52.84</v>
      </c>
      <c r="Z6" s="21">
        <f t="shared" ref="Z6:AH6" si="4">IF(Z7="",NA(),Z7)</f>
        <v>60.16</v>
      </c>
      <c r="AA6" s="21">
        <f t="shared" si="4"/>
        <v>66.14</v>
      </c>
      <c r="AB6" s="21">
        <f t="shared" si="4"/>
        <v>48.91</v>
      </c>
      <c r="AC6" s="21">
        <f t="shared" si="4"/>
        <v>69.739999999999995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47.61</v>
      </c>
      <c r="BK6" s="21">
        <f t="shared" si="7"/>
        <v>1258.43</v>
      </c>
      <c r="BL6" s="21">
        <f t="shared" si="7"/>
        <v>1163.75</v>
      </c>
      <c r="BM6" s="21">
        <f t="shared" si="7"/>
        <v>1195.47</v>
      </c>
      <c r="BN6" s="21">
        <f t="shared" si="7"/>
        <v>1168.69</v>
      </c>
      <c r="BO6" s="21">
        <f t="shared" si="7"/>
        <v>1142.44</v>
      </c>
      <c r="BP6" s="20" t="str">
        <f>IF(BP7="","",IF(BP7="-","【-】","【"&amp;SUBSTITUTE(TEXT(BP7,"#,##0.00"),"-","△")&amp;"】"))</f>
        <v>【1,099.15】</v>
      </c>
      <c r="BQ6" s="21">
        <f>IF(BQ7="",NA(),BQ7)</f>
        <v>30.15</v>
      </c>
      <c r="BR6" s="21">
        <f t="shared" ref="BR6:BZ6" si="8">IF(BR7="",NA(),BR7)</f>
        <v>26.54</v>
      </c>
      <c r="BS6" s="21">
        <f t="shared" si="8"/>
        <v>38.729999999999997</v>
      </c>
      <c r="BT6" s="21">
        <f t="shared" si="8"/>
        <v>25.33</v>
      </c>
      <c r="BU6" s="21">
        <f t="shared" si="8"/>
        <v>17.02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183.21</v>
      </c>
      <c r="CC6" s="21">
        <f t="shared" ref="CC6:CK6" si="9">IF(CC7="",NA(),CC7)</f>
        <v>221.08</v>
      </c>
      <c r="CD6" s="21">
        <f t="shared" si="9"/>
        <v>200.29</v>
      </c>
      <c r="CE6" s="21">
        <f t="shared" si="9"/>
        <v>308.83999999999997</v>
      </c>
      <c r="CF6" s="21">
        <f t="shared" si="9"/>
        <v>452.79</v>
      </c>
      <c r="CG6" s="21">
        <f t="shared" si="9"/>
        <v>224.88</v>
      </c>
      <c r="CH6" s="21">
        <f t="shared" si="9"/>
        <v>228.64</v>
      </c>
      <c r="CI6" s="21">
        <f t="shared" si="9"/>
        <v>239.46</v>
      </c>
      <c r="CJ6" s="21">
        <f t="shared" si="9"/>
        <v>233.15</v>
      </c>
      <c r="CK6" s="21">
        <f t="shared" si="9"/>
        <v>252.17</v>
      </c>
      <c r="CL6" s="20" t="str">
        <f>IF(CL7="","",IF(CL7="-","【-】","【"&amp;SUBSTITUTE(TEXT(CL7,"#,##0.00"),"-","△")&amp;"】"))</f>
        <v>【225.78】</v>
      </c>
      <c r="CM6" s="21">
        <f>IF(CM7="",NA(),CM7)</f>
        <v>61.83</v>
      </c>
      <c r="CN6" s="21">
        <f t="shared" ref="CN6:CV6" si="10">IF(CN7="",NA(),CN7)</f>
        <v>54.5</v>
      </c>
      <c r="CO6" s="21">
        <f t="shared" si="10"/>
        <v>71.5</v>
      </c>
      <c r="CP6" s="21">
        <f t="shared" si="10"/>
        <v>56.33</v>
      </c>
      <c r="CQ6" s="21">
        <f t="shared" si="10"/>
        <v>65.17</v>
      </c>
      <c r="CR6" s="21">
        <f t="shared" si="10"/>
        <v>42.4</v>
      </c>
      <c r="CS6" s="21">
        <f t="shared" si="10"/>
        <v>42.28</v>
      </c>
      <c r="CT6" s="21">
        <f t="shared" si="10"/>
        <v>41.06</v>
      </c>
      <c r="CU6" s="21">
        <f t="shared" si="10"/>
        <v>42.09</v>
      </c>
      <c r="CV6" s="21">
        <f t="shared" si="10"/>
        <v>42.15</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84.19</v>
      </c>
      <c r="DD6" s="21">
        <f t="shared" si="11"/>
        <v>84.34</v>
      </c>
      <c r="DE6" s="21">
        <f t="shared" si="11"/>
        <v>84.34</v>
      </c>
      <c r="DF6" s="21">
        <f t="shared" si="11"/>
        <v>84.73</v>
      </c>
      <c r="DG6" s="21">
        <f t="shared" si="11"/>
        <v>84.21</v>
      </c>
      <c r="DH6" s="20" t="str">
        <f>IF(DH7="","",IF(DH7="-","【-】","【"&amp;SUBSTITUTE(TEXT(DH7,"#,##0.00"),"-","△")&amp;"】"))</f>
        <v>【86.31】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5" s="22" customFormat="1" x14ac:dyDescent="0.15">
      <c r="A7" s="14"/>
      <c r="B7" s="23">
        <v>2024</v>
      </c>
      <c r="C7" s="23">
        <v>73644</v>
      </c>
      <c r="D7" s="23">
        <v>47</v>
      </c>
      <c r="E7" s="23">
        <v>17</v>
      </c>
      <c r="F7" s="23">
        <v>4</v>
      </c>
      <c r="G7" s="23">
        <v>0</v>
      </c>
      <c r="H7" s="23" t="s">
        <v>98</v>
      </c>
      <c r="I7" s="23" t="s">
        <v>99</v>
      </c>
      <c r="J7" s="23" t="s">
        <v>100</v>
      </c>
      <c r="K7" s="23" t="s">
        <v>101</v>
      </c>
      <c r="L7" s="23" t="s">
        <v>102</v>
      </c>
      <c r="M7" s="23" t="s">
        <v>103</v>
      </c>
      <c r="N7" s="24" t="s">
        <v>104</v>
      </c>
      <c r="O7" s="24" t="s">
        <v>105</v>
      </c>
      <c r="P7" s="24">
        <v>100</v>
      </c>
      <c r="Q7" s="24">
        <v>51.81</v>
      </c>
      <c r="R7" s="24">
        <v>1069</v>
      </c>
      <c r="S7" s="24">
        <v>484</v>
      </c>
      <c r="T7" s="24">
        <v>390.46</v>
      </c>
      <c r="U7" s="24">
        <v>1.24</v>
      </c>
      <c r="V7" s="24">
        <v>479</v>
      </c>
      <c r="W7" s="24">
        <v>0.27</v>
      </c>
      <c r="X7" s="24">
        <v>1774.07</v>
      </c>
      <c r="Y7" s="24">
        <v>52.84</v>
      </c>
      <c r="Z7" s="24">
        <v>60.16</v>
      </c>
      <c r="AA7" s="24">
        <v>66.14</v>
      </c>
      <c r="AB7" s="24">
        <v>48.91</v>
      </c>
      <c r="AC7" s="24">
        <v>69.739999999999995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47.61</v>
      </c>
      <c r="BK7" s="24">
        <v>1258.43</v>
      </c>
      <c r="BL7" s="24">
        <v>1163.75</v>
      </c>
      <c r="BM7" s="24">
        <v>1195.47</v>
      </c>
      <c r="BN7" s="24">
        <v>1168.69</v>
      </c>
      <c r="BO7" s="24">
        <v>1142.44</v>
      </c>
      <c r="BP7" s="24">
        <v>1099.1500000000001</v>
      </c>
      <c r="BQ7" s="24">
        <v>30.15</v>
      </c>
      <c r="BR7" s="24">
        <v>26.54</v>
      </c>
      <c r="BS7" s="24">
        <v>38.729999999999997</v>
      </c>
      <c r="BT7" s="24">
        <v>25.33</v>
      </c>
      <c r="BU7" s="24">
        <v>17.02</v>
      </c>
      <c r="BV7" s="24">
        <v>73.36</v>
      </c>
      <c r="BW7" s="24">
        <v>72.599999999999994</v>
      </c>
      <c r="BX7" s="24">
        <v>69.430000000000007</v>
      </c>
      <c r="BY7" s="24">
        <v>70.709999999999994</v>
      </c>
      <c r="BZ7" s="24">
        <v>66.63</v>
      </c>
      <c r="CA7" s="24">
        <v>72.92</v>
      </c>
      <c r="CB7" s="24">
        <v>183.21</v>
      </c>
      <c r="CC7" s="24">
        <v>221.08</v>
      </c>
      <c r="CD7" s="24">
        <v>200.29</v>
      </c>
      <c r="CE7" s="24">
        <v>308.83999999999997</v>
      </c>
      <c r="CF7" s="24">
        <v>452.79</v>
      </c>
      <c r="CG7" s="24">
        <v>224.88</v>
      </c>
      <c r="CH7" s="24">
        <v>228.64</v>
      </c>
      <c r="CI7" s="24">
        <v>239.46</v>
      </c>
      <c r="CJ7" s="24">
        <v>233.15</v>
      </c>
      <c r="CK7" s="24">
        <v>252.17</v>
      </c>
      <c r="CL7" s="24">
        <v>225.78</v>
      </c>
      <c r="CM7" s="24">
        <v>61.83</v>
      </c>
      <c r="CN7" s="24">
        <v>54.5</v>
      </c>
      <c r="CO7" s="24">
        <v>71.5</v>
      </c>
      <c r="CP7" s="24">
        <v>56.33</v>
      </c>
      <c r="CQ7" s="24">
        <v>65.17</v>
      </c>
      <c r="CR7" s="24">
        <v>42.4</v>
      </c>
      <c r="CS7" s="24">
        <v>42.28</v>
      </c>
      <c r="CT7" s="24">
        <v>41.06</v>
      </c>
      <c r="CU7" s="24">
        <v>42.09</v>
      </c>
      <c r="CV7" s="24">
        <v>42.15</v>
      </c>
      <c r="CW7" s="24">
        <v>43.17</v>
      </c>
      <c r="CX7" s="24">
        <v>100</v>
      </c>
      <c r="CY7" s="24">
        <v>100</v>
      </c>
      <c r="CZ7" s="24">
        <v>100</v>
      </c>
      <c r="DA7" s="24">
        <v>100</v>
      </c>
      <c r="DB7" s="24">
        <v>100</v>
      </c>
      <c r="DC7" s="24">
        <v>84.19</v>
      </c>
      <c r="DD7" s="24">
        <v>84.34</v>
      </c>
      <c r="DE7" s="24">
        <v>84.34</v>
      </c>
      <c r="DF7" s="24">
        <v>84.73</v>
      </c>
      <c r="DG7" s="24">
        <v>84.21</v>
      </c>
      <c r="DH7" s="24">
        <v>86.31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0.39</v>
      </c>
      <c r="EK7" s="24">
        <v>0.1</v>
      </c>
      <c r="EL7" s="24">
        <v>0.08</v>
      </c>
      <c r="EM7" s="24">
        <v>0.06</v>
      </c>
      <c r="EN7" s="24">
        <v>0.05</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2025-12-22T09:29:38Z</dcterms:created>
  <dcterms:modified xsi:type="dcterms:W3CDTF">2026-01-29T01:20:31Z</dcterms:modified>
  <cp:category/>
</cp:coreProperties>
</file>