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住民課\63上下水道\地方公営企業（決算統計、経営戦略含む）\共通\令和7年度\公営企業に係る経営比較分析表（令和6年度決算）の分析等について\【経営比較分析表】2024_073644_47_010\"/>
    </mc:Choice>
  </mc:AlternateContent>
  <xr:revisionPtr revIDLastSave="0" documentId="13_ncr:1_{45639AA4-3BB9-4AC4-A640-FE2268CEAB01}" xr6:coauthVersionLast="43" xr6:coauthVersionMax="43" xr10:uidLastSave="{00000000-0000-0000-0000-000000000000}"/>
  <workbookProtection workbookAlgorithmName="SHA-512" workbookHashValue="rqC+lhUNW+K1cB92n2byiArjpjwWFq3Q8qqVpMdiVbYlsPaFAejT4U89Jq8zTgY9c0dg8RuUtiPgHwUSOCoIsA==" workbookSaltValue="mRVUPUVWHgmpypk8xqkq7w=="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AL10" i="4"/>
  <c r="I10" i="4"/>
  <c r="B10" i="4"/>
  <c r="AD8" i="4"/>
  <c r="W8" i="4"/>
  <c r="P8" i="4"/>
  <c r="I8" i="4"/>
  <c r="B8" i="4"/>
  <c r="B6" i="4"/>
</calcChain>
</file>

<file path=xl/sharedStrings.xml><?xml version="1.0" encoding="utf-8"?>
<sst xmlns="http://schemas.openxmlformats.org/spreadsheetml/2006/main" count="233" uniqueCount="115">
  <si>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</si>
  <si>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</si>
  <si>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</si>
  <si>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</si>
  <si>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</si>
  <si>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</si>
  <si>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</si>
  <si>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</si>
  <si>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</si>
  <si>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</si>
  <si>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</si>
  <si>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</si>
  <si>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</si>
  <si>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</si>
  <si>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</si>
  <si>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</si>
  <si>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</si>
  <si>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</si>
  <si>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</si>
  <si>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</si>
  <si>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</si>
  <si>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</si>
  <si>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</si>
  <si>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</si>
  <si>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</si>
  <si>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</si>
  <si>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</si>
  <si>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</si>
  <si>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</si>
  <si>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</si>
  <si>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</si>
  <si>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</si>
  <si>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</si>
  <si>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</si>
  <si>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</si>
  <si>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</si>
  <si>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</si>
  <si>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</si>
  <si>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</si>
  <si>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</si>
  <si>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</si>
  <si>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</si>
  <si>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</si>
  <si>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</si>
  <si>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</si>
  <si>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</si>
  <si>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</si>
  <si>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</si>
  <si>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</si>
  <si>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</si>
  <si>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</si>
  <si>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</si>
  <si>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</si>
  <si>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</si>
  <si>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</si>
  <si>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</si>
  <si>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</si>
  <si>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</si>
  <si>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</si>
  <si>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</si>
  <si>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</si>
  <si>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</si>
  <si>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</si>
  <si>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</si>
  <si>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</si>
  <si>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</si>
  <si>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</si>
  <si>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</si>
  <si>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</si>
  <si>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</si>
  <si>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</si>
  <si>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</si>
  <si>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</si>
  <si>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</si>
  <si>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</si>
  <si>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</si>
  <si>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</si>
  <si>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</si>
  <si>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</si>
  <si>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</si>
  <si>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</si>
  <si>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</si>
  <si>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</si>
  <si>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</si>
  <si>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</si>
  <si>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</si>
  <si>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</si>
  <si>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</si>
  <si>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</si>
  <si>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</si>
  <si>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</si>
  <si>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</si>
  <si>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</si>
  <si>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</si>
  <si>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</si>
  <si>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</si>
  <si>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</si>
  <si>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</si>
  <si>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</si>
  <si>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</si>
  <si>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</si>
  <si>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</si>
  <si>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</si>
  <si>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</si>
  <si>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</si>
  <si>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</si>
  <si>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</si>
  <si>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</si>
  <si>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</si>
  <si>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</si>
  <si>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</si>
  <si>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</si>
  <si>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60年前後に敷設された水道管のため、経年劣化していることが考えられる。配水施設は配水池と減圧井、水源を観察することで老朽を確認することができる。令和2年度には他財源を確保し、高額なろ過機のカセットパックの交換を実施し、老朽化対策を行った。今後もろ過器の老朽化に伴い、部品交換等が必要となってくる。財源を確保し、計画的な改築を行い、現在の良好な会計を維持できるよう努める。</t>
    <rPh sb="1" eb="3">
      <t>ショウワ</t>
    </rPh>
    <rPh sb="5" eb="8">
      <t>ネンゼンゴ</t>
    </rPh>
    <rPh sb="9" eb="11">
      <t>フセツ</t>
    </rPh>
    <rPh sb="14" eb="17">
      <t>スイドウカン</t>
    </rPh>
    <rPh sb="21" eb="25">
      <t>ケイネンレッカ</t>
    </rPh>
    <rPh sb="32" eb="33">
      <t>カンガ</t>
    </rPh>
    <rPh sb="38" eb="42">
      <t>ハイスイシセツ</t>
    </rPh>
    <rPh sb="43" eb="46">
      <t>ハイスイチ</t>
    </rPh>
    <rPh sb="47" eb="50">
      <t>ゲンアツイ</t>
    </rPh>
    <rPh sb="51" eb="53">
      <t>スイゲン</t>
    </rPh>
    <rPh sb="54" eb="56">
      <t>カンサツ</t>
    </rPh>
    <rPh sb="61" eb="63">
      <t>ロウキュウ</t>
    </rPh>
    <rPh sb="64" eb="66">
      <t>カクニン</t>
    </rPh>
    <rPh sb="75" eb="77">
      <t>レイワ</t>
    </rPh>
    <rPh sb="78" eb="80">
      <t>ネンド</t>
    </rPh>
    <rPh sb="82" eb="83">
      <t>ホカ</t>
    </rPh>
    <rPh sb="83" eb="85">
      <t>ザイゲン</t>
    </rPh>
    <rPh sb="86" eb="88">
      <t>カクホ</t>
    </rPh>
    <rPh sb="90" eb="92">
      <t>コウガク</t>
    </rPh>
    <rPh sb="94" eb="96">
      <t>カキ</t>
    </rPh>
    <rPh sb="105" eb="107">
      <t>コウカン</t>
    </rPh>
    <rPh sb="108" eb="110">
      <t>ジッシ</t>
    </rPh>
    <rPh sb="112" eb="117">
      <t>ロウキュウカタイサク</t>
    </rPh>
    <rPh sb="118" eb="119">
      <t>オコナ</t>
    </rPh>
    <rPh sb="122" eb="124">
      <t>コンゴ</t>
    </rPh>
    <rPh sb="126" eb="128">
      <t>カキ</t>
    </rPh>
    <rPh sb="129" eb="132">
      <t>ロウキュウカ</t>
    </rPh>
    <rPh sb="133" eb="134">
      <t>トモナ</t>
    </rPh>
    <rPh sb="136" eb="141">
      <t>ブヒンコウカントウ</t>
    </rPh>
    <rPh sb="142" eb="144">
      <t>ヒツヨウ</t>
    </rPh>
    <rPh sb="151" eb="153">
      <t>ザイゲン</t>
    </rPh>
    <rPh sb="154" eb="156">
      <t>カクホ</t>
    </rPh>
    <rPh sb="158" eb="161">
      <t>ケイカクテキ</t>
    </rPh>
    <rPh sb="162" eb="164">
      <t>カイチク</t>
    </rPh>
    <rPh sb="165" eb="166">
      <t>オコナ</t>
    </rPh>
    <rPh sb="168" eb="170">
      <t>ゲンザイ</t>
    </rPh>
    <rPh sb="171" eb="173">
      <t>リョウコウ</t>
    </rPh>
    <rPh sb="174" eb="176">
      <t>カイケイ</t>
    </rPh>
    <rPh sb="177" eb="179">
      <t>イジ</t>
    </rPh>
    <rPh sb="184" eb="185">
      <t>ツト</t>
    </rPh>
    <phoneticPr fontId="4"/>
  </si>
  <si>
    <t>　①収益的収支比率：例年に比べて比率が低いことが確認できる。これについては令和7年度より公営企業会計へと移行したのに伴い打ち切り決算となったことが要因となっている。
　④企業債残高対給水収益比率：類似団体と比べ、比率が低く規模に合わせた投資を行うことができていると考える。
　⑤料金回収率：打ち切り決算となったことにより、例年よりも低い数値となっているが、類似団体の平均値を30％ほど上回っており、健全な経営ができていると考える。
　⑥給水原価：自然流下で配水することにより無駄な経費を削減し、1㎥あたりの費用を抑えることができている。これにより、類似団体の平均と比べて大きく下回ることができている。
　⑦施設利用率：平均30％程であり、平均よりも低い数値となっている。これについては観光客や人口の減少に伴い、需要自体が少なくなっていることが原因と考えられる。将来的にも減少していくことが考えられる為、適切な施設運用を行うための検討を行っていく。
　⑧有収率：65％前後となっているがこれについては村内消火栓や檜枝岐の舞台にある取水舎等の料金の徴収を行っていない箇所があるためである。</t>
    <rPh sb="2" eb="9">
      <t>シュウエキテキシュウシヒリツ</t>
    </rPh>
    <rPh sb="10" eb="12">
      <t>レイネン</t>
    </rPh>
    <rPh sb="13" eb="14">
      <t>クラ</t>
    </rPh>
    <rPh sb="16" eb="18">
      <t>ヒリツ</t>
    </rPh>
    <rPh sb="19" eb="20">
      <t>ヒク</t>
    </rPh>
    <rPh sb="24" eb="26">
      <t>カクニン</t>
    </rPh>
    <rPh sb="37" eb="39">
      <t>レイワ</t>
    </rPh>
    <rPh sb="40" eb="42">
      <t>ネンド</t>
    </rPh>
    <rPh sb="44" eb="50">
      <t>コウエイキギョウカイケイ</t>
    </rPh>
    <rPh sb="52" eb="54">
      <t>イコウ</t>
    </rPh>
    <rPh sb="58" eb="59">
      <t>トモナ</t>
    </rPh>
    <rPh sb="60" eb="61">
      <t>ウ</t>
    </rPh>
    <rPh sb="62" eb="63">
      <t>キ</t>
    </rPh>
    <rPh sb="85" eb="90">
      <t>キギョウサイザンダカ</t>
    </rPh>
    <rPh sb="90" eb="91">
      <t>タイ</t>
    </rPh>
    <rPh sb="91" eb="93">
      <t>キュウスイ</t>
    </rPh>
    <rPh sb="93" eb="97">
      <t>シュウエキヒリツ</t>
    </rPh>
    <rPh sb="98" eb="102">
      <t>ルイジダンタイ</t>
    </rPh>
    <rPh sb="103" eb="104">
      <t>クラ</t>
    </rPh>
    <rPh sb="106" eb="108">
      <t>ヒリツ</t>
    </rPh>
    <rPh sb="109" eb="110">
      <t>ヒク</t>
    </rPh>
    <rPh sb="111" eb="113">
      <t>キボ</t>
    </rPh>
    <rPh sb="114" eb="115">
      <t>ア</t>
    </rPh>
    <rPh sb="118" eb="120">
      <t>トウシ</t>
    </rPh>
    <rPh sb="121" eb="122">
      <t>オコナ</t>
    </rPh>
    <rPh sb="132" eb="133">
      <t>カンガ</t>
    </rPh>
    <rPh sb="139" eb="144">
      <t>リョウキンカイシュウリツ</t>
    </rPh>
    <rPh sb="145" eb="146">
      <t>ウ</t>
    </rPh>
    <rPh sb="147" eb="148">
      <t>キ</t>
    </rPh>
    <rPh sb="149" eb="151">
      <t>ケッサン</t>
    </rPh>
    <rPh sb="161" eb="163">
      <t>レイネン</t>
    </rPh>
    <rPh sb="166" eb="167">
      <t>ヒク</t>
    </rPh>
    <rPh sb="168" eb="170">
      <t>スウチ</t>
    </rPh>
    <rPh sb="178" eb="182">
      <t>ルイジダンタイ</t>
    </rPh>
    <rPh sb="183" eb="186">
      <t>ヘイキンチ</t>
    </rPh>
    <rPh sb="192" eb="194">
      <t>ウワマワ</t>
    </rPh>
    <rPh sb="199" eb="201">
      <t>ケンゼン</t>
    </rPh>
    <rPh sb="202" eb="204">
      <t>ケイエイ</t>
    </rPh>
    <rPh sb="211" eb="212">
      <t>カンガ</t>
    </rPh>
    <rPh sb="218" eb="222">
      <t>キュウスイゲンカ</t>
    </rPh>
    <rPh sb="223" eb="227">
      <t>シゼンリュウカ</t>
    </rPh>
    <rPh sb="228" eb="230">
      <t>ハイスイ</t>
    </rPh>
    <rPh sb="237" eb="239">
      <t>ムダ</t>
    </rPh>
    <rPh sb="240" eb="242">
      <t>ケイヒ</t>
    </rPh>
    <rPh sb="243" eb="245">
      <t>サクゲン</t>
    </rPh>
    <rPh sb="253" eb="255">
      <t>ヒヨウ</t>
    </rPh>
    <rPh sb="256" eb="257">
      <t>オサ</t>
    </rPh>
    <rPh sb="274" eb="278">
      <t>ルイジダンタイ</t>
    </rPh>
    <rPh sb="279" eb="281">
      <t>ヘイキン</t>
    </rPh>
    <rPh sb="282" eb="283">
      <t>クラ</t>
    </rPh>
    <rPh sb="285" eb="286">
      <t>オオ</t>
    </rPh>
    <rPh sb="288" eb="290">
      <t>シタマワ</t>
    </rPh>
    <rPh sb="303" eb="308">
      <t>シセツリヨウリツ</t>
    </rPh>
    <rPh sb="309" eb="311">
      <t>ヘイキン</t>
    </rPh>
    <rPh sb="426" eb="429">
      <t>ユウシュウリツ</t>
    </rPh>
    <rPh sb="433" eb="435">
      <t>ゼンゴ</t>
    </rPh>
    <rPh sb="449" eb="454">
      <t>ソンナイショウカセン</t>
    </rPh>
    <rPh sb="455" eb="458">
      <t>ヒノエマタ</t>
    </rPh>
    <rPh sb="459" eb="461">
      <t>ブタイ</t>
    </rPh>
    <rPh sb="464" eb="466">
      <t>シュスイ</t>
    </rPh>
    <rPh sb="466" eb="467">
      <t>シャ</t>
    </rPh>
    <rPh sb="467" eb="468">
      <t>トウ</t>
    </rPh>
    <rPh sb="469" eb="471">
      <t>リョウキン</t>
    </rPh>
    <rPh sb="472" eb="474">
      <t>チョウシュウ</t>
    </rPh>
    <rPh sb="475" eb="476">
      <t>オコナ</t>
    </rPh>
    <rPh sb="481" eb="483">
      <t>カショ</t>
    </rPh>
    <phoneticPr fontId="4"/>
  </si>
  <si>
    <t>　経営については、公営企業会計へと移行することから、これまで以上に健全性・効率性を保ちつつ運営していく必要がある。水道料金についても現状を維持し、住民に寄り添った価格を維持できるよう努める。
　水道管の老朽化については、経年劣化による損傷等を予測するのは難しいため、管の材質等を考慮した計画保全、また事後保全として維持していく必要がある。施設については、外見や機器の目視による観察を基に老朽箇所を修繕していく。</t>
    <rPh sb="1" eb="3">
      <t>ケイエイ</t>
    </rPh>
    <rPh sb="9" eb="15">
      <t>コウエイキギョウカイケイ</t>
    </rPh>
    <rPh sb="17" eb="19">
      <t>イコウ</t>
    </rPh>
    <rPh sb="30" eb="32">
      <t>イジョウ</t>
    </rPh>
    <rPh sb="33" eb="36">
      <t>ケンゼンセイ</t>
    </rPh>
    <rPh sb="37" eb="40">
      <t>コウリツセイ</t>
    </rPh>
    <rPh sb="41" eb="42">
      <t>タモ</t>
    </rPh>
    <rPh sb="45" eb="47">
      <t>ウンエイ</t>
    </rPh>
    <rPh sb="51" eb="53">
      <t>ヒツヨウ</t>
    </rPh>
    <rPh sb="57" eb="61">
      <t>スイドウリョウキン</t>
    </rPh>
    <rPh sb="66" eb="68">
      <t>ゲンジョウ</t>
    </rPh>
    <rPh sb="69" eb="71">
      <t>イジ</t>
    </rPh>
    <rPh sb="73" eb="75">
      <t>ジュウミン</t>
    </rPh>
    <rPh sb="76" eb="77">
      <t>ヨ</t>
    </rPh>
    <rPh sb="78" eb="79">
      <t>ソ</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</si>
</sst>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5D-4B66-8E33-EC071AA4E45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995D-4B66-8E33-EC071AA4E45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28.72</c:v>
                </c:pt>
                <c:pt idx="1">
                  <c:v>30.55</c:v>
                </c:pt>
                <c:pt idx="2">
                  <c:v>32.53</c:v>
                </c:pt>
                <c:pt idx="3">
                  <c:v>27.76</c:v>
                </c:pt>
                <c:pt idx="4">
                  <c:v>28.68</c:v>
                </c:pt>
              </c:numCache>
            </c:numRef>
          </c:val>
          <c:extLst>
            <c:ext xmlns:c16="http://schemas.microsoft.com/office/drawing/2014/chart" uri="{C3380CC4-5D6E-409C-BE32-E72D297353CC}">
              <c16:uniqueId val="{00000000-CC9E-4BC6-81CF-FA11C8DA5D3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CC9E-4BC6-81CF-FA11C8DA5D3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68.41</c:v>
                </c:pt>
                <c:pt idx="1">
                  <c:v>64.69</c:v>
                </c:pt>
                <c:pt idx="2">
                  <c:v>60.4</c:v>
                </c:pt>
                <c:pt idx="3">
                  <c:v>71.16</c:v>
                </c:pt>
                <c:pt idx="4">
                  <c:v>66.38</c:v>
                </c:pt>
              </c:numCache>
            </c:numRef>
          </c:val>
          <c:extLst>
            <c:ext xmlns:c16="http://schemas.microsoft.com/office/drawing/2014/chart" uri="{C3380CC4-5D6E-409C-BE32-E72D297353CC}">
              <c16:uniqueId val="{00000000-B958-48CA-904E-73BCD497652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B958-48CA-904E-73BCD497652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112.88</c:v>
                </c:pt>
                <c:pt idx="1">
                  <c:v>158.72999999999999</c:v>
                </c:pt>
                <c:pt idx="2">
                  <c:v>144.68</c:v>
                </c:pt>
                <c:pt idx="3">
                  <c:v>153.81</c:v>
                </c:pt>
                <c:pt idx="4">
                  <c:v>84.02</c:v>
                </c:pt>
              </c:numCache>
            </c:numRef>
          </c:val>
          <c:extLst>
            <c:ext xmlns:c16="http://schemas.microsoft.com/office/drawing/2014/chart" uri="{C3380CC4-5D6E-409C-BE32-E72D297353CC}">
              <c16:uniqueId val="{00000000-7889-42A2-A16E-2967BE77BDB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7889-42A2-A16E-2967BE77BDB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A6-4E17-BE64-3F33F9D7C92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A6-4E17-BE64-3F33F9D7C92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5F-4E7C-BF6C-2F4F729624C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5F-4E7C-BF6C-2F4F729624C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DF-4405-A910-CFA09091924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DF-4405-A910-CFA09091924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E0-4D66-AB87-32E6D96BE86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E0-4D66-AB87-32E6D96BE86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79.16</c:v>
                </c:pt>
                <c:pt idx="1">
                  <c:v>67.12</c:v>
                </c:pt>
                <c:pt idx="2">
                  <c:v>32.67</c:v>
                </c:pt>
                <c:pt idx="3">
                  <c:v>27.8</c:v>
                </c:pt>
                <c:pt idx="4">
                  <c:v>86.95</c:v>
                </c:pt>
              </c:numCache>
            </c:numRef>
          </c:val>
          <c:extLst>
            <c:ext xmlns:c16="http://schemas.microsoft.com/office/drawing/2014/chart" uri="{C3380CC4-5D6E-409C-BE32-E72D297353CC}">
              <c16:uniqueId val="{00000000-51D4-4AB1-8A64-7E3C1B5C3CF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51D4-4AB1-8A64-7E3C1B5C3CF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36.03</c:v>
                </c:pt>
                <c:pt idx="1">
                  <c:v>85.92</c:v>
                </c:pt>
                <c:pt idx="2">
                  <c:v>144.65</c:v>
                </c:pt>
                <c:pt idx="3">
                  <c:v>153.77000000000001</c:v>
                </c:pt>
                <c:pt idx="4">
                  <c:v>83.96</c:v>
                </c:pt>
              </c:numCache>
            </c:numRef>
          </c:val>
          <c:extLst>
            <c:ext xmlns:c16="http://schemas.microsoft.com/office/drawing/2014/chart" uri="{C3380CC4-5D6E-409C-BE32-E72D297353CC}">
              <c16:uniqueId val="{00000000-0343-4673-8C8D-EB9E27088AF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0343-4673-8C8D-EB9E27088AF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171.45</c:v>
                </c:pt>
                <c:pt idx="1">
                  <c:v>74.95</c:v>
                </c:pt>
                <c:pt idx="2">
                  <c:v>80.510000000000005</c:v>
                </c:pt>
                <c:pt idx="3">
                  <c:v>75.650000000000006</c:v>
                </c:pt>
                <c:pt idx="4">
                  <c:v>132.38999999999999</c:v>
                </c:pt>
              </c:numCache>
            </c:numRef>
          </c:val>
          <c:extLst>
            <c:ext xmlns:c16="http://schemas.microsoft.com/office/drawing/2014/chart" uri="{C3380CC4-5D6E-409C-BE32-E72D297353CC}">
              <c16:uniqueId val="{00000000-5DFC-48F3-B9BB-A135EB8928B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5DFC-48F3-B9BB-A135EB8928B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484</v>
      </c>
      <c r="AM8" s="54"/>
      <c r="AN8" s="54"/>
      <c r="AO8" s="54"/>
      <c r="AP8" s="54"/>
      <c r="AQ8" s="54"/>
      <c r="AR8" s="54"/>
      <c r="AS8" s="54"/>
      <c r="AT8" s="44">
        <f>データ!$S$6</f>
        <v>390.46</v>
      </c>
      <c r="AU8" s="44"/>
      <c r="AV8" s="44"/>
      <c r="AW8" s="44"/>
      <c r="AX8" s="44"/>
      <c r="AY8" s="44"/>
      <c r="AZ8" s="44"/>
      <c r="BA8" s="44"/>
      <c r="BB8" s="44">
        <f>データ!$T$6</f>
        <v>1.24</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1927</v>
      </c>
      <c r="X10" s="54"/>
      <c r="Y10" s="54"/>
      <c r="Z10" s="54"/>
      <c r="AA10" s="54"/>
      <c r="AB10" s="54"/>
      <c r="AC10" s="54"/>
      <c r="AD10" s="2"/>
      <c r="AE10" s="2"/>
      <c r="AF10" s="2"/>
      <c r="AG10" s="2"/>
      <c r="AH10" s="2"/>
      <c r="AI10" s="2"/>
      <c r="AJ10" s="2"/>
      <c r="AK10" s="2"/>
      <c r="AL10" s="54">
        <f>データ!$U$6</f>
        <v>479</v>
      </c>
      <c r="AM10" s="54"/>
      <c r="AN10" s="54"/>
      <c r="AO10" s="54"/>
      <c r="AP10" s="54"/>
      <c r="AQ10" s="54"/>
      <c r="AR10" s="54"/>
      <c r="AS10" s="54"/>
      <c r="AT10" s="44">
        <f>データ!$V$6</f>
        <v>0.7</v>
      </c>
      <c r="AU10" s="44"/>
      <c r="AV10" s="44"/>
      <c r="AW10" s="44"/>
      <c r="AX10" s="44"/>
      <c r="AY10" s="44"/>
      <c r="AZ10" s="44"/>
      <c r="BA10" s="44"/>
      <c r="BB10" s="44">
        <f>データ!$W$6</f>
        <v>684.29</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41</v>
      </c>
      <c r="N85" s="13" t="s">
        <v>41</v>
      </c>
      <c r="O85" s="13" t="str">
        <f>データ!EN6</f>
        <v>【0.18】</v>
      </c>
    </row>
  </sheetData>
  <sheetProtection algorithmName="SHA-512" hashValue="G16X3Ay86BTfB603jj2ZwHw4kB2pkZEe6rzSNugUgTJlBVy4RY7ZVJ71eyzGwHIcWHkOXuWP4w+5+hTONZuPRg==" saltValue="YlTwDK4473lP9ENxeZnEj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53</v>
      </c>
      <c r="B4" s="17"/>
      <c r="C4" s="17"/>
      <c r="D4" s="17"/>
      <c r="E4" s="17"/>
      <c r="F4" s="17"/>
      <c r="G4" s="17"/>
      <c r="H4" s="74"/>
      <c r="I4" s="75"/>
      <c r="J4" s="75"/>
      <c r="K4" s="75"/>
      <c r="L4" s="75"/>
      <c r="M4" s="75"/>
      <c r="N4" s="75"/>
      <c r="O4" s="75"/>
      <c r="P4" s="75"/>
      <c r="Q4" s="75"/>
      <c r="R4" s="75"/>
      <c r="S4" s="75"/>
      <c r="T4" s="75"/>
      <c r="U4" s="75"/>
      <c r="V4" s="75"/>
      <c r="W4" s="76"/>
      <c r="X4" s="70" t="s">
        <v>54</v>
      </c>
      <c r="Y4" s="70"/>
      <c r="Z4" s="70"/>
      <c r="AA4" s="70"/>
      <c r="AB4" s="70"/>
      <c r="AC4" s="70"/>
      <c r="AD4" s="70"/>
      <c r="AE4" s="70"/>
      <c r="AF4" s="70"/>
      <c r="AG4" s="70"/>
      <c r="AH4" s="70"/>
      <c r="AI4" s="70" t="s">
        <v>55</v>
      </c>
      <c r="AJ4" s="70"/>
      <c r="AK4" s="70"/>
      <c r="AL4" s="70"/>
      <c r="AM4" s="70"/>
      <c r="AN4" s="70"/>
      <c r="AO4" s="70"/>
      <c r="AP4" s="70"/>
      <c r="AQ4" s="70"/>
      <c r="AR4" s="70"/>
      <c r="AS4" s="70"/>
      <c r="AT4" s="70" t="s">
        <v>56</v>
      </c>
      <c r="AU4" s="70"/>
      <c r="AV4" s="70"/>
      <c r="AW4" s="70"/>
      <c r="AX4" s="70"/>
      <c r="AY4" s="70"/>
      <c r="AZ4" s="70"/>
      <c r="BA4" s="70"/>
      <c r="BB4" s="70"/>
      <c r="BC4" s="70"/>
      <c r="BD4" s="70"/>
      <c r="BE4" s="70" t="s">
        <v>57</v>
      </c>
      <c r="BF4" s="70"/>
      <c r="BG4" s="70"/>
      <c r="BH4" s="70"/>
      <c r="BI4" s="70"/>
      <c r="BJ4" s="70"/>
      <c r="BK4" s="70"/>
      <c r="BL4" s="70"/>
      <c r="BM4" s="70"/>
      <c r="BN4" s="70"/>
      <c r="BO4" s="70"/>
      <c r="BP4" s="70" t="s">
        <v>58</v>
      </c>
      <c r="BQ4" s="70"/>
      <c r="BR4" s="70"/>
      <c r="BS4" s="70"/>
      <c r="BT4" s="70"/>
      <c r="BU4" s="70"/>
      <c r="BV4" s="70"/>
      <c r="BW4" s="70"/>
      <c r="BX4" s="70"/>
      <c r="BY4" s="70"/>
      <c r="BZ4" s="70"/>
      <c r="CA4" s="70" t="s">
        <v>59</v>
      </c>
      <c r="CB4" s="70"/>
      <c r="CC4" s="70"/>
      <c r="CD4" s="70"/>
      <c r="CE4" s="70"/>
      <c r="CF4" s="70"/>
      <c r="CG4" s="70"/>
      <c r="CH4" s="70"/>
      <c r="CI4" s="70"/>
      <c r="CJ4" s="70"/>
      <c r="CK4" s="70"/>
      <c r="CL4" s="70" t="s">
        <v>60</v>
      </c>
      <c r="CM4" s="70"/>
      <c r="CN4" s="70"/>
      <c r="CO4" s="70"/>
      <c r="CP4" s="70"/>
      <c r="CQ4" s="70"/>
      <c r="CR4" s="70"/>
      <c r="CS4" s="70"/>
      <c r="CT4" s="70"/>
      <c r="CU4" s="70"/>
      <c r="CV4" s="70"/>
      <c r="CW4" s="70" t="s">
        <v>61</v>
      </c>
      <c r="CX4" s="70"/>
      <c r="CY4" s="70"/>
      <c r="CZ4" s="70"/>
      <c r="DA4" s="70"/>
      <c r="DB4" s="70"/>
      <c r="DC4" s="70"/>
      <c r="DD4" s="70"/>
      <c r="DE4" s="70"/>
      <c r="DF4" s="70"/>
      <c r="DG4" s="70"/>
      <c r="DH4" s="70" t="s">
        <v>62</v>
      </c>
      <c r="DI4" s="70"/>
      <c r="DJ4" s="70"/>
      <c r="DK4" s="70"/>
      <c r="DL4" s="70"/>
      <c r="DM4" s="70"/>
      <c r="DN4" s="70"/>
      <c r="DO4" s="70"/>
      <c r="DP4" s="70"/>
      <c r="DQ4" s="70"/>
      <c r="DR4" s="70"/>
      <c r="DS4" s="70" t="s">
        <v>63</v>
      </c>
      <c r="DT4" s="70"/>
      <c r="DU4" s="70"/>
      <c r="DV4" s="70"/>
      <c r="DW4" s="70"/>
      <c r="DX4" s="70"/>
      <c r="DY4" s="70"/>
      <c r="DZ4" s="70"/>
      <c r="EA4" s="70"/>
      <c r="EB4" s="70"/>
      <c r="EC4" s="70"/>
      <c r="ED4" s="70" t="s">
        <v>64</v>
      </c>
      <c r="EE4" s="70"/>
      <c r="EF4" s="70"/>
      <c r="EG4" s="70"/>
      <c r="EH4" s="70"/>
      <c r="EI4" s="70"/>
      <c r="EJ4" s="70"/>
      <c r="EK4" s="70"/>
      <c r="EL4" s="70"/>
      <c r="EM4" s="70"/>
      <c r="EN4" s="70"/>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2024</v>
      </c>
      <c r="C6" s="20">
        <f t="shared" ref="C6:W6" si="3">C7</f>
        <v>73644</v>
      </c>
      <c r="D6" s="20">
        <f t="shared" si="3"/>
        <v>47</v>
      </c>
      <c r="E6" s="20">
        <f t="shared" si="3"/>
        <v>1</v>
      </c>
      <c r="F6" s="20">
        <f t="shared" si="3"/>
        <v>0</v>
      </c>
      <c r="G6" s="20">
        <f t="shared" si="3"/>
        <v>0</v>
      </c>
      <c r="H6" s="20" t="str">
        <f t="shared" si="3"/>
        <v>福島県　檜枝岐村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1927</v>
      </c>
      <c r="R6" s="21">
        <f t="shared" si="3"/>
        <v>484</v>
      </c>
      <c r="S6" s="21">
        <f t="shared" si="3"/>
        <v>390.46</v>
      </c>
      <c r="T6" s="21">
        <f t="shared" si="3"/>
        <v>1.24</v>
      </c>
      <c r="U6" s="21">
        <f t="shared" si="3"/>
        <v>479</v>
      </c>
      <c r="V6" s="21">
        <f t="shared" si="3"/>
        <v>0.7</v>
      </c>
      <c r="W6" s="21">
        <f t="shared" si="3"/>
        <v>684.29</v>
      </c>
      <c r="X6" s="22">
        <f>IF(X7="",NA(),X7)</f>
        <v>112.88</v>
      </c>
      <c r="Y6" s="22">
        <f t="shared" ref="Y6:AG6" si="4">IF(Y7="",NA(),Y7)</f>
        <v>158.72999999999999</v>
      </c>
      <c r="Z6" s="22">
        <f t="shared" si="4"/>
        <v>144.68</v>
      </c>
      <c r="AA6" s="22">
        <f t="shared" si="4"/>
        <v>153.81</v>
      </c>
      <c r="AB6" s="22">
        <f t="shared" si="4"/>
        <v>84.02</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79.16</v>
      </c>
      <c r="BF6" s="22">
        <f t="shared" ref="BF6:BN6" si="7">IF(BF7="",NA(),BF7)</f>
        <v>67.12</v>
      </c>
      <c r="BG6" s="22">
        <f t="shared" si="7"/>
        <v>32.67</v>
      </c>
      <c r="BH6" s="22">
        <f t="shared" si="7"/>
        <v>27.8</v>
      </c>
      <c r="BI6" s="22">
        <f t="shared" si="7"/>
        <v>86.95</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36.03</v>
      </c>
      <c r="BQ6" s="22">
        <f t="shared" ref="BQ6:BY6" si="8">IF(BQ7="",NA(),BQ7)</f>
        <v>85.92</v>
      </c>
      <c r="BR6" s="22">
        <f t="shared" si="8"/>
        <v>144.65</v>
      </c>
      <c r="BS6" s="22">
        <f t="shared" si="8"/>
        <v>153.77000000000001</v>
      </c>
      <c r="BT6" s="22">
        <f t="shared" si="8"/>
        <v>83.96</v>
      </c>
      <c r="BU6" s="22">
        <f t="shared" si="8"/>
        <v>41.84</v>
      </c>
      <c r="BV6" s="22">
        <f t="shared" si="8"/>
        <v>41.44</v>
      </c>
      <c r="BW6" s="22">
        <f t="shared" si="8"/>
        <v>37.65</v>
      </c>
      <c r="BX6" s="22">
        <f t="shared" si="8"/>
        <v>37.31</v>
      </c>
      <c r="BY6" s="22">
        <f t="shared" si="8"/>
        <v>50.3</v>
      </c>
      <c r="BZ6" s="21" t="str">
        <f>IF(BZ7="","",IF(BZ7="-","【-】","【"&amp;SUBSTITUTE(TEXT(BZ7,"#,##0.00"),"-","△")&amp;"】"))</f>
        <v>【55.67】</v>
      </c>
      <c r="CA6" s="22">
        <f>IF(CA7="",NA(),CA7)</f>
        <v>171.45</v>
      </c>
      <c r="CB6" s="22">
        <f t="shared" ref="CB6:CJ6" si="9">IF(CB7="",NA(),CB7)</f>
        <v>74.95</v>
      </c>
      <c r="CC6" s="22">
        <f t="shared" si="9"/>
        <v>80.510000000000005</v>
      </c>
      <c r="CD6" s="22">
        <f t="shared" si="9"/>
        <v>75.650000000000006</v>
      </c>
      <c r="CE6" s="22">
        <f t="shared" si="9"/>
        <v>132.38999999999999</v>
      </c>
      <c r="CF6" s="22">
        <f t="shared" si="9"/>
        <v>390.47</v>
      </c>
      <c r="CG6" s="22">
        <f t="shared" si="9"/>
        <v>403.61</v>
      </c>
      <c r="CH6" s="22">
        <f t="shared" si="9"/>
        <v>442.82</v>
      </c>
      <c r="CI6" s="22">
        <f t="shared" si="9"/>
        <v>425.76</v>
      </c>
      <c r="CJ6" s="22">
        <f t="shared" si="9"/>
        <v>302.63</v>
      </c>
      <c r="CK6" s="21" t="str">
        <f>IF(CK7="","",IF(CK7="-","【-】","【"&amp;SUBSTITUTE(TEXT(CK7,"#,##0.00"),"-","△")&amp;"】"))</f>
        <v>【261.48】</v>
      </c>
      <c r="CL6" s="22">
        <f>IF(CL7="",NA(),CL7)</f>
        <v>28.72</v>
      </c>
      <c r="CM6" s="22">
        <f t="shared" ref="CM6:CU6" si="10">IF(CM7="",NA(),CM7)</f>
        <v>30.55</v>
      </c>
      <c r="CN6" s="22">
        <f t="shared" si="10"/>
        <v>32.53</v>
      </c>
      <c r="CO6" s="22">
        <f t="shared" si="10"/>
        <v>27.76</v>
      </c>
      <c r="CP6" s="22">
        <f t="shared" si="10"/>
        <v>28.68</v>
      </c>
      <c r="CQ6" s="22">
        <f t="shared" si="10"/>
        <v>49.08</v>
      </c>
      <c r="CR6" s="22">
        <f t="shared" si="10"/>
        <v>51.46</v>
      </c>
      <c r="CS6" s="22">
        <f t="shared" si="10"/>
        <v>51.84</v>
      </c>
      <c r="CT6" s="22">
        <f t="shared" si="10"/>
        <v>52.34</v>
      </c>
      <c r="CU6" s="22">
        <f t="shared" si="10"/>
        <v>44.87</v>
      </c>
      <c r="CV6" s="21" t="str">
        <f>IF(CV7="","",IF(CV7="-","【-】","【"&amp;SUBSTITUTE(TEXT(CV7,"#,##0.00"),"-","△")&amp;"】"))</f>
        <v>【44.68】</v>
      </c>
      <c r="CW6" s="22">
        <f>IF(CW7="",NA(),CW7)</f>
        <v>68.41</v>
      </c>
      <c r="CX6" s="22">
        <f t="shared" ref="CX6:DF6" si="11">IF(CX7="",NA(),CX7)</f>
        <v>64.69</v>
      </c>
      <c r="CY6" s="22">
        <f t="shared" si="11"/>
        <v>60.4</v>
      </c>
      <c r="CZ6" s="22">
        <f t="shared" si="11"/>
        <v>71.16</v>
      </c>
      <c r="DA6" s="22">
        <f t="shared" si="11"/>
        <v>66.38</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73644</v>
      </c>
      <c r="D7" s="24">
        <v>47</v>
      </c>
      <c r="E7" s="24">
        <v>1</v>
      </c>
      <c r="F7" s="24">
        <v>0</v>
      </c>
      <c r="G7" s="24">
        <v>0</v>
      </c>
      <c r="H7" s="24" t="s">
        <v>94</v>
      </c>
      <c r="I7" s="24" t="s">
        <v>95</v>
      </c>
      <c r="J7" s="24" t="s">
        <v>96</v>
      </c>
      <c r="K7" s="24" t="s">
        <v>97</v>
      </c>
      <c r="L7" s="24" t="s">
        <v>98</v>
      </c>
      <c r="M7" s="24" t="s">
        <v>99</v>
      </c>
      <c r="N7" s="25" t="s">
        <v>100</v>
      </c>
      <c r="O7" s="25" t="s">
        <v>101</v>
      </c>
      <c r="P7" s="25">
        <v>100</v>
      </c>
      <c r="Q7" s="25">
        <v>1927</v>
      </c>
      <c r="R7" s="25">
        <v>484</v>
      </c>
      <c r="S7" s="25">
        <v>390.46</v>
      </c>
      <c r="T7" s="25">
        <v>1.24</v>
      </c>
      <c r="U7" s="25">
        <v>479</v>
      </c>
      <c r="V7" s="25">
        <v>0.7</v>
      </c>
      <c r="W7" s="25">
        <v>684.29</v>
      </c>
      <c r="X7" s="25">
        <v>112.88</v>
      </c>
      <c r="Y7" s="25">
        <v>158.72999999999999</v>
      </c>
      <c r="Z7" s="25">
        <v>144.68</v>
      </c>
      <c r="AA7" s="25">
        <v>153.81</v>
      </c>
      <c r="AB7" s="25">
        <v>84.02</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79.16</v>
      </c>
      <c r="BF7" s="25">
        <v>67.12</v>
      </c>
      <c r="BG7" s="25">
        <v>32.67</v>
      </c>
      <c r="BH7" s="25">
        <v>27.8</v>
      </c>
      <c r="BI7" s="25">
        <v>86.95</v>
      </c>
      <c r="BJ7" s="25">
        <v>1128.72</v>
      </c>
      <c r="BK7" s="25">
        <v>1125.25</v>
      </c>
      <c r="BL7" s="25">
        <v>1157.05</v>
      </c>
      <c r="BM7" s="25">
        <v>1228.8</v>
      </c>
      <c r="BN7" s="25">
        <v>585.82000000000005</v>
      </c>
      <c r="BO7" s="25">
        <v>544.02</v>
      </c>
      <c r="BP7" s="25">
        <v>36.03</v>
      </c>
      <c r="BQ7" s="25">
        <v>85.92</v>
      </c>
      <c r="BR7" s="25">
        <v>144.65</v>
      </c>
      <c r="BS7" s="25">
        <v>153.77000000000001</v>
      </c>
      <c r="BT7" s="25">
        <v>83.96</v>
      </c>
      <c r="BU7" s="25">
        <v>41.84</v>
      </c>
      <c r="BV7" s="25">
        <v>41.44</v>
      </c>
      <c r="BW7" s="25">
        <v>37.65</v>
      </c>
      <c r="BX7" s="25">
        <v>37.31</v>
      </c>
      <c r="BY7" s="25">
        <v>50.3</v>
      </c>
      <c r="BZ7" s="25">
        <v>55.67</v>
      </c>
      <c r="CA7" s="25">
        <v>171.45</v>
      </c>
      <c r="CB7" s="25">
        <v>74.95</v>
      </c>
      <c r="CC7" s="25">
        <v>80.510000000000005</v>
      </c>
      <c r="CD7" s="25">
        <v>75.650000000000006</v>
      </c>
      <c r="CE7" s="25">
        <v>132.38999999999999</v>
      </c>
      <c r="CF7" s="25">
        <v>390.47</v>
      </c>
      <c r="CG7" s="25">
        <v>403.61</v>
      </c>
      <c r="CH7" s="25">
        <v>442.82</v>
      </c>
      <c r="CI7" s="25">
        <v>425.76</v>
      </c>
      <c r="CJ7" s="25">
        <v>302.63</v>
      </c>
      <c r="CK7" s="25">
        <v>261.48</v>
      </c>
      <c r="CL7" s="25">
        <v>28.72</v>
      </c>
      <c r="CM7" s="25">
        <v>30.55</v>
      </c>
      <c r="CN7" s="25">
        <v>32.53</v>
      </c>
      <c r="CO7" s="25">
        <v>27.76</v>
      </c>
      <c r="CP7" s="25">
        <v>28.68</v>
      </c>
      <c r="CQ7" s="25">
        <v>49.08</v>
      </c>
      <c r="CR7" s="25">
        <v>51.46</v>
      </c>
      <c r="CS7" s="25">
        <v>51.84</v>
      </c>
      <c r="CT7" s="25">
        <v>52.34</v>
      </c>
      <c r="CU7" s="25">
        <v>44.87</v>
      </c>
      <c r="CV7" s="25">
        <v>44.68</v>
      </c>
      <c r="CW7" s="25">
        <v>68.41</v>
      </c>
      <c r="CX7" s="25">
        <v>64.69</v>
      </c>
      <c r="CY7" s="25">
        <v>60.4</v>
      </c>
      <c r="CZ7" s="25">
        <v>71.16</v>
      </c>
      <c r="DA7" s="25">
        <v>66.38</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107</v>
      </c>
    </row>
    <row r="12" spans="1:144" x14ac:dyDescent="0.15">
      <c r="B12">
        <v>1</v>
      </c>
      <c r="C12">
        <v>1</v>
      </c>
      <c r="D12">
        <v>1</v>
      </c>
      <c r="E12">
        <v>1</v>
      </c>
      <c r="F12">
        <v>1</v>
      </c>
      <c r="G12" t="s">
        <v>108</v>
      </c>
    </row>
    <row r="13" spans="1:144" x14ac:dyDescent="0.15">
      <c r="B13" t="s">
        <v>109</v>
      </c>
      <c r="C13" t="s">
        <v>109</v>
      </c>
      <c r="D13" t="s">
        <v>110</v>
      </c>
      <c r="E13" t="s">
        <v>109</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2025-12-12T09:26:04Z</dcterms:created>
  <dcterms:modified xsi:type="dcterms:W3CDTF">2026-01-28T08:04:05Z</dcterms:modified>
  <cp:category/>
</cp:coreProperties>
</file>