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lgfs01\kyouyuu\●kyouyuu_soumu\【財政係】\●回答提出\【02.03〆】公営企業に係る経営比較分析表（令和６年度決算）の分析\"/>
    </mc:Choice>
  </mc:AlternateContent>
  <xr:revisionPtr revIDLastSave="0" documentId="13_ncr:1_{B930D3B5-343C-46DD-A385-A589A8165D6C}" xr6:coauthVersionLast="47" xr6:coauthVersionMax="47" xr10:uidLastSave="{00000000-0000-0000-0000-000000000000}"/>
  <workbookProtection workbookAlgorithmName="SHA-512" workbookHashValue="c1P9cDMhjpnP/KmuL8iDgbTQeKhHjdvKMaeYl3xT9D3BImK09uUYX8r3/XQLglYHHSUXLIrvITbs3iQEzOb4hA==" workbookSaltValue="zTCL6Blu4fUQF0fry9jNkw==" workbookSpinCount="100000" lockStructure="1"/>
  <bookViews>
    <workbookView xWindow="6600" yWindow="0" windowWidth="12660" windowHeight="101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BB10" i="4"/>
  <c r="AT10" i="4"/>
  <c r="AL10" i="4"/>
  <c r="P10" i="4"/>
  <c r="AD8" i="4"/>
  <c r="W8" i="4"/>
  <c r="P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<sst xmlns="http://schemas.openxmlformats.org/spreadsheetml/2006/main" count="228" uniqueCount="114">
  <si>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</si>
  <si>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</si>
  <si>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</si>
  <si>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</si>
  <si>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</si>
  <si>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</si>
  <si>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</si>
  <si>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</si>
  <si>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</si>
  <si>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</si>
  <si>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</si>
  <si>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</si>
  <si>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</si>
  <si>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</si>
  <si>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</si>
  <si>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</si>
  <si>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</si>
  <si>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</si>
  <si>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</si>
  <si>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</si>
  <si>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</si>
  <si>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</si>
  <si>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</si>
  <si>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</si>
  <si>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</si>
  <si>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</si>
  <si>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</si>
  <si>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</si>
  <si>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</si>
  <si>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</si>
  <si>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</si>
  <si>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</si>
  <si>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</si>
  <si>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</si>
  <si>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</si>
  <si>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</si>
  <si>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</si>
  <si>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</si>
  <si>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</si>
  <si>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</si>
  <si>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</si>
  <si>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</si>
  <si>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</si>
  <si>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</si>
  <si>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</si>
  <si>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</si>
  <si>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</si>
  <si>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</si>
  <si>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</si>
  <si>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</si>
  <si>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</si>
  <si>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</si>
  <si>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</si>
  <si>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</si>
  <si>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</si>
  <si>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</si>
  <si>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</si>
  <si>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</si>
  <si>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</si>
  <si>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</si>
  <si>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</si>
  <si>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</si>
  <si>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</si>
  <si>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</si>
  <si>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</si>
  <si>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</si>
  <si>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</si>
  <si>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</si>
  <si>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</si>
  <si>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</si>
  <si>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</si>
  <si>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</si>
  <si>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</si>
  <si>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</si>
  <si>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</si>
  <si>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</si>
  <si>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</si>
  <si>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</si>
  <si>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</si>
  <si>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</si>
  <si>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</si>
  <si>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</si>
  <si>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</si>
  <si>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</si>
  <si>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</si>
  <si>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</si>
  <si>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</si>
  <si>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</si>
  <si>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</si>
  <si>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</si>
  <si>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</si>
  <si>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</si>
  <si>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</si>
  <si>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</si>
  <si>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</si>
  <si>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</si>
  <si>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</si>
  <si>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</si>
  <si>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</si>
  <si>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</si>
  <si>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</si>
  <si>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</si>
  <si>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</si>
  <si>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</si>
  <si>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</si>
  <si>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</si>
  <si>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</si>
  <si>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</si>
  <si>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</si>
  <si>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</si>
  <si>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</si>
  <si>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①経常収支比率は黒字だが類似団体平均を下回るため、維持管理費等の一層の縮減と効率化を進める必要があります。
　③流動比率は類似団体平均を下回るが、100％超のため、現状の経営を維持します。
　④企業債残高対給水収益比率は平均を上回るため、企業債の借入額は十分精査する必要があります。
　⑤料金回収率は100％を下回っており、水道料金の適否を料金改定も含め検討が必要となる可能性があります。
　⑥給水原価は広域供給のため費用が嵩む傾向があります。しかし、必要最低限の塩素消毒のみで供給しているため、経費削減は厳しい状況です。
　⑦施設利用率は類似団体と同程度で推移しています。　
　⑧有収率は継続的な管路更新や漏水調査で改善し、平均を上回っています。引続き計画的更新を進め、有収率の向上に努めます。</t>
    <phoneticPr fontId="4"/>
  </si>
  <si>
    <t>　毎年計画的に老朽管を更新しています。昭和５０年代布設の石綿セメント管が残っており、毎年度耐震管へ更新しています。水道管の耐用年数４０年超の管が全体の約１４％を占め、計画的な更新が必要です。</t>
    <phoneticPr fontId="4"/>
  </si>
  <si>
    <t>　村の水道事業は、水源の大部分が水質の安定した湧水であるため、浄水施設に係る費用は比較的低く抑えられています。一方で、給水区域が広範囲かつ分散しているという地域特性から、安全で安定した給水を継続するための維持管理費や管路更新費には、多大な時間と費用を要すると見込まれます。今後、施設更新期の到来を見据え、経営計画の策定が急務です。また、給水人口の減少に伴う料金収入の減少が予想されることから、水道料金の適正性を定期的に検証し、料金改定を含む対応を検討する必要があります。料金改定が必要となる場合には、十分な議論を尽くすとともに、使用者への丁寧な説明を行うことが重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</si>
</sst>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25-4A02-9A4E-CAEAD38FC0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DE25-4A02-9A4E-CAEAD38FC0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43.94</c:v>
                </c:pt>
                <c:pt idx="1">
                  <c:v>43.04</c:v>
                </c:pt>
                <c:pt idx="2">
                  <c:v>43.33</c:v>
                </c:pt>
                <c:pt idx="3">
                  <c:v>44.27</c:v>
                </c:pt>
                <c:pt idx="4">
                  <c:v>39.26</c:v>
                </c:pt>
              </c:numCache>
            </c:numRef>
          </c:val>
          <c:extLst>
            <c:ext xmlns:c16="http://schemas.microsoft.com/office/drawing/2014/chart" uri="{C3380CC4-5D6E-409C-BE32-E72D297353CC}">
              <c16:uniqueId val="{00000000-2F16-4E33-9973-43AEBCBFDA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2F16-4E33-9973-43AEBCBFDA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c:v>
                </c:pt>
                <c:pt idx="1">
                  <c:v>86.97</c:v>
                </c:pt>
                <c:pt idx="2">
                  <c:v>83.36</c:v>
                </c:pt>
                <c:pt idx="3">
                  <c:v>80.98</c:v>
                </c:pt>
                <c:pt idx="4">
                  <c:v>84.5</c:v>
                </c:pt>
              </c:numCache>
            </c:numRef>
          </c:val>
          <c:extLst>
            <c:ext xmlns:c16="http://schemas.microsoft.com/office/drawing/2014/chart" uri="{C3380CC4-5D6E-409C-BE32-E72D297353CC}">
              <c16:uniqueId val="{00000000-8EE9-42F4-9FD4-A86B2F0F29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8EE9-42F4-9FD4-A86B2F0F29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105.11</c:v>
                </c:pt>
                <c:pt idx="1">
                  <c:v>102.51</c:v>
                </c:pt>
                <c:pt idx="2">
                  <c:v>99.93</c:v>
                </c:pt>
                <c:pt idx="3">
                  <c:v>100.29</c:v>
                </c:pt>
                <c:pt idx="4">
                  <c:v>104.72</c:v>
                </c:pt>
              </c:numCache>
            </c:numRef>
          </c:val>
          <c:extLst>
            <c:ext xmlns:c16="http://schemas.microsoft.com/office/drawing/2014/chart" uri="{C3380CC4-5D6E-409C-BE32-E72D297353CC}">
              <c16:uniqueId val="{00000000-811F-4550-9391-0B36D60B9F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811F-4550-9391-0B36D60B9F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45.26</c:v>
                </c:pt>
                <c:pt idx="1">
                  <c:v>46.81</c:v>
                </c:pt>
                <c:pt idx="2">
                  <c:v>48.32</c:v>
                </c:pt>
                <c:pt idx="3">
                  <c:v>50.06</c:v>
                </c:pt>
                <c:pt idx="4">
                  <c:v>48.48</c:v>
                </c:pt>
              </c:numCache>
            </c:numRef>
          </c:val>
          <c:extLst>
            <c:ext xmlns:c16="http://schemas.microsoft.com/office/drawing/2014/chart" uri="{C3380CC4-5D6E-409C-BE32-E72D297353CC}">
              <c16:uniqueId val="{00000000-68A8-4F3D-8282-B770ED57A8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68A8-4F3D-8282-B770ED57A8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9A-4514-B872-228FAC8D92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819A-4514-B872-228FAC8D92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8F-4467-921C-6898CC0C29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F78F-4467-921C-6898CC0C29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161.44999999999999</c:v>
                </c:pt>
                <c:pt idx="1">
                  <c:v>156.5</c:v>
                </c:pt>
                <c:pt idx="2">
                  <c:v>154.41</c:v>
                </c:pt>
                <c:pt idx="3">
                  <c:v>177.87</c:v>
                </c:pt>
                <c:pt idx="4">
                  <c:v>195.86</c:v>
                </c:pt>
              </c:numCache>
            </c:numRef>
          </c:val>
          <c:extLst>
            <c:ext xmlns:c16="http://schemas.microsoft.com/office/drawing/2014/chart" uri="{C3380CC4-5D6E-409C-BE32-E72D297353CC}">
              <c16:uniqueId val="{00000000-ECFA-449A-BFA0-3B190F4876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ECFA-449A-BFA0-3B190F4876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833.35</c:v>
                </c:pt>
                <c:pt idx="1">
                  <c:v>802.65</c:v>
                </c:pt>
                <c:pt idx="2">
                  <c:v>792.29</c:v>
                </c:pt>
                <c:pt idx="3">
                  <c:v>770.63</c:v>
                </c:pt>
                <c:pt idx="4">
                  <c:v>791.39</c:v>
                </c:pt>
              </c:numCache>
            </c:numRef>
          </c:val>
          <c:extLst>
            <c:ext xmlns:c16="http://schemas.microsoft.com/office/drawing/2014/chart" uri="{C3380CC4-5D6E-409C-BE32-E72D297353CC}">
              <c16:uniqueId val="{00000000-62B3-4AF7-A6EA-1429B392809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62B3-4AF7-A6EA-1429B392809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87.21</c:v>
                </c:pt>
                <c:pt idx="1">
                  <c:v>82.83</c:v>
                </c:pt>
                <c:pt idx="2">
                  <c:v>80.41</c:v>
                </c:pt>
                <c:pt idx="3">
                  <c:v>75.89</c:v>
                </c:pt>
                <c:pt idx="4">
                  <c:v>71.28</c:v>
                </c:pt>
              </c:numCache>
            </c:numRef>
          </c:val>
          <c:extLst>
            <c:ext xmlns:c16="http://schemas.microsoft.com/office/drawing/2014/chart" uri="{C3380CC4-5D6E-409C-BE32-E72D297353CC}">
              <c16:uniqueId val="{00000000-92E2-467D-923B-649A928A1B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92E2-467D-923B-649A928A1B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230.22</c:v>
                </c:pt>
                <c:pt idx="1">
                  <c:v>242.21</c:v>
                </c:pt>
                <c:pt idx="2">
                  <c:v>251.4</c:v>
                </c:pt>
                <c:pt idx="3">
                  <c:v>264</c:v>
                </c:pt>
                <c:pt idx="4">
                  <c:v>282.61</c:v>
                </c:pt>
              </c:numCache>
            </c:numRef>
          </c:val>
          <c:extLst>
            <c:ext xmlns:c16="http://schemas.microsoft.com/office/drawing/2014/chart" uri="{C3380CC4-5D6E-409C-BE32-E72D297353CC}">
              <c16:uniqueId val="{00000000-354E-4A6D-A2C8-7F6DF831B4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354E-4A6D-A2C8-7F6DF831B4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53"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天栄村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5171</v>
      </c>
      <c r="AM8" s="58"/>
      <c r="AN8" s="58"/>
      <c r="AO8" s="58"/>
      <c r="AP8" s="58"/>
      <c r="AQ8" s="58"/>
      <c r="AR8" s="58"/>
      <c r="AS8" s="58"/>
      <c r="AT8" s="55">
        <f>データ!$S$6</f>
        <v>225.52</v>
      </c>
      <c r="AU8" s="56"/>
      <c r="AV8" s="56"/>
      <c r="AW8" s="56"/>
      <c r="AX8" s="56"/>
      <c r="AY8" s="56"/>
      <c r="AZ8" s="56"/>
      <c r="BA8" s="56"/>
      <c r="BB8" s="45">
        <f>データ!$T$6</f>
        <v>22.93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67.52</v>
      </c>
      <c r="J10" s="56"/>
      <c r="K10" s="56"/>
      <c r="L10" s="56"/>
      <c r="M10" s="56"/>
      <c r="N10" s="56"/>
      <c r="O10" s="57"/>
      <c r="P10" s="45">
        <f>データ!$P$6</f>
        <v>93.81</v>
      </c>
      <c r="Q10" s="45"/>
      <c r="R10" s="45"/>
      <c r="S10" s="45"/>
      <c r="T10" s="45"/>
      <c r="U10" s="45"/>
      <c r="V10" s="45"/>
      <c r="W10" s="58">
        <f>データ!$Q$6</f>
        <v>6667</v>
      </c>
      <c r="X10" s="58"/>
      <c r="Y10" s="58"/>
      <c r="Z10" s="58"/>
      <c r="AA10" s="58"/>
      <c r="AB10" s="58"/>
      <c r="AC10" s="58"/>
      <c r="AD10" s="2"/>
      <c r="AE10" s="2"/>
      <c r="AF10" s="2"/>
      <c r="AG10" s="2"/>
      <c r="AH10" s="2"/>
      <c r="AI10" s="2"/>
      <c r="AJ10" s="2"/>
      <c r="AK10" s="2"/>
      <c r="AL10" s="58">
        <f>データ!$U$6</f>
        <v>4816</v>
      </c>
      <c r="AM10" s="58"/>
      <c r="AN10" s="58"/>
      <c r="AO10" s="58"/>
      <c r="AP10" s="58"/>
      <c r="AQ10" s="58"/>
      <c r="AR10" s="58"/>
      <c r="AS10" s="58"/>
      <c r="AT10" s="55">
        <f>データ!$V$6</f>
        <v>92.42</v>
      </c>
      <c r="AU10" s="56"/>
      <c r="AV10" s="56"/>
      <c r="AW10" s="56"/>
      <c r="AX10" s="56"/>
      <c r="AY10" s="56"/>
      <c r="AZ10" s="56"/>
      <c r="BA10" s="56"/>
      <c r="BB10" s="45">
        <f>データ!$W$6</f>
        <v>52.11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85+8MYRFzs3mMM9mmr3L5dJ3O9MEwgX99TxrCpISPdppUQ4DAUyGGudqLWoaCaGarBhk0x4lbLYQzfFpKZ4wkg==" saltValue="afLE9UsSC2ifYRookLfc6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73440</v>
      </c>
      <c r="D6" s="20">
        <f t="shared" si="3"/>
        <v>46</v>
      </c>
      <c r="E6" s="20">
        <f t="shared" si="3"/>
        <v>1</v>
      </c>
      <c r="F6" s="20">
        <f t="shared" si="3"/>
        <v>0</v>
      </c>
      <c r="G6" s="20">
        <f t="shared" si="3"/>
        <v>1</v>
      </c>
      <c r="H6" s="20" t="str">
        <f t="shared" si="3"/>
        <v>福島県　天栄村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67.52</v>
      </c>
      <c r="P6" s="21">
        <f t="shared" si="3"/>
        <v>93.81</v>
      </c>
      <c r="Q6" s="21">
        <f t="shared" si="3"/>
        <v>6667</v>
      </c>
      <c r="R6" s="21">
        <f t="shared" si="3"/>
        <v>5171</v>
      </c>
      <c r="S6" s="21">
        <f t="shared" si="3"/>
        <v>225.52</v>
      </c>
      <c r="T6" s="21">
        <f t="shared" si="3"/>
        <v>22.93</v>
      </c>
      <c r="U6" s="21">
        <f t="shared" si="3"/>
        <v>4816</v>
      </c>
      <c r="V6" s="21">
        <f t="shared" si="3"/>
        <v>92.42</v>
      </c>
      <c r="W6" s="21">
        <f t="shared" si="3"/>
        <v>52.11</v>
      </c>
      <c r="X6" s="22">
        <f>IF(X7="",NA(),X7)</f>
        <v>105.11</v>
      </c>
      <c r="Y6" s="22">
        <f t="shared" ref="Y6:AG6" si="4">IF(Y7="",NA(),Y7)</f>
        <v>102.51</v>
      </c>
      <c r="Z6" s="22">
        <f t="shared" si="4"/>
        <v>99.93</v>
      </c>
      <c r="AA6" s="22">
        <f t="shared" si="4"/>
        <v>100.29</v>
      </c>
      <c r="AB6" s="22">
        <f t="shared" si="4"/>
        <v>104.72</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161.44999999999999</v>
      </c>
      <c r="AU6" s="22">
        <f t="shared" ref="AU6:BC6" si="6">IF(AU7="",NA(),AU7)</f>
        <v>156.5</v>
      </c>
      <c r="AV6" s="22">
        <f t="shared" si="6"/>
        <v>154.41</v>
      </c>
      <c r="AW6" s="22">
        <f t="shared" si="6"/>
        <v>177.87</v>
      </c>
      <c r="AX6" s="22">
        <f t="shared" si="6"/>
        <v>195.86</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833.35</v>
      </c>
      <c r="BF6" s="22">
        <f t="shared" ref="BF6:BN6" si="7">IF(BF7="",NA(),BF7)</f>
        <v>802.65</v>
      </c>
      <c r="BG6" s="22">
        <f t="shared" si="7"/>
        <v>792.29</v>
      </c>
      <c r="BH6" s="22">
        <f t="shared" si="7"/>
        <v>770.63</v>
      </c>
      <c r="BI6" s="22">
        <f t="shared" si="7"/>
        <v>791.39</v>
      </c>
      <c r="BJ6" s="22">
        <f t="shared" si="7"/>
        <v>556.47</v>
      </c>
      <c r="BK6" s="22">
        <f t="shared" si="7"/>
        <v>564.99</v>
      </c>
      <c r="BL6" s="22">
        <f t="shared" si="7"/>
        <v>631.39</v>
      </c>
      <c r="BM6" s="22">
        <f t="shared" si="7"/>
        <v>625.11</v>
      </c>
      <c r="BN6" s="22">
        <f t="shared" si="7"/>
        <v>602.79</v>
      </c>
      <c r="BO6" s="21" t="str">
        <f>IF(BO7="","",IF(BO7="-","【-】","【"&amp;SUBSTITUTE(TEXT(BO7,"#,##0.00"),"-","△")&amp;"】"))</f>
        <v>【264.86】</v>
      </c>
      <c r="BP6" s="22">
        <f>IF(BP7="",NA(),BP7)</f>
        <v>87.21</v>
      </c>
      <c r="BQ6" s="22">
        <f t="shared" ref="BQ6:BY6" si="8">IF(BQ7="",NA(),BQ7)</f>
        <v>82.83</v>
      </c>
      <c r="BR6" s="22">
        <f t="shared" si="8"/>
        <v>80.41</v>
      </c>
      <c r="BS6" s="22">
        <f t="shared" si="8"/>
        <v>75.89</v>
      </c>
      <c r="BT6" s="22">
        <f t="shared" si="8"/>
        <v>71.28</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230.22</v>
      </c>
      <c r="CB6" s="22">
        <f t="shared" ref="CB6:CJ6" si="9">IF(CB7="",NA(),CB7)</f>
        <v>242.21</v>
      </c>
      <c r="CC6" s="22">
        <f t="shared" si="9"/>
        <v>251.4</v>
      </c>
      <c r="CD6" s="22">
        <f t="shared" si="9"/>
        <v>264</v>
      </c>
      <c r="CE6" s="22">
        <f t="shared" si="9"/>
        <v>282.61</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43.94</v>
      </c>
      <c r="CM6" s="22">
        <f t="shared" ref="CM6:CU6" si="10">IF(CM7="",NA(),CM7)</f>
        <v>43.04</v>
      </c>
      <c r="CN6" s="22">
        <f t="shared" si="10"/>
        <v>43.33</v>
      </c>
      <c r="CO6" s="22">
        <f t="shared" si="10"/>
        <v>44.27</v>
      </c>
      <c r="CP6" s="22">
        <f t="shared" si="10"/>
        <v>39.26</v>
      </c>
      <c r="CQ6" s="22">
        <f t="shared" si="10"/>
        <v>39.94</v>
      </c>
      <c r="CR6" s="22">
        <f t="shared" si="10"/>
        <v>40.19</v>
      </c>
      <c r="CS6" s="22">
        <f t="shared" si="10"/>
        <v>41.14</v>
      </c>
      <c r="CT6" s="22">
        <f t="shared" si="10"/>
        <v>41.02</v>
      </c>
      <c r="CU6" s="22">
        <f t="shared" si="10"/>
        <v>43.22</v>
      </c>
      <c r="CV6" s="21" t="str">
        <f>IF(CV7="","",IF(CV7="-","【-】","【"&amp;SUBSTITUTE(TEXT(CV7,"#,##0.00"),"-","△")&amp;"】"))</f>
        <v>【60.21】</v>
      </c>
      <c r="CW6" s="22">
        <f>IF(CW7="",NA(),CW7)</f>
        <v>86.4</v>
      </c>
      <c r="CX6" s="22">
        <f t="shared" ref="CX6:DF6" si="11">IF(CX7="",NA(),CX7)</f>
        <v>86.97</v>
      </c>
      <c r="CY6" s="22">
        <f t="shared" si="11"/>
        <v>83.36</v>
      </c>
      <c r="CZ6" s="22">
        <f t="shared" si="11"/>
        <v>80.98</v>
      </c>
      <c r="DA6" s="22">
        <f t="shared" si="11"/>
        <v>84.5</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45.26</v>
      </c>
      <c r="DI6" s="22">
        <f t="shared" ref="DI6:DQ6" si="12">IF(DI7="",NA(),DI7)</f>
        <v>46.81</v>
      </c>
      <c r="DJ6" s="22">
        <f t="shared" si="12"/>
        <v>48.32</v>
      </c>
      <c r="DK6" s="22">
        <f t="shared" si="12"/>
        <v>50.06</v>
      </c>
      <c r="DL6" s="22">
        <f t="shared" si="12"/>
        <v>48.48</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1">
        <f t="shared" si="13"/>
        <v>0</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73440</v>
      </c>
      <c r="D7" s="24">
        <v>46</v>
      </c>
      <c r="E7" s="24">
        <v>1</v>
      </c>
      <c r="F7" s="24">
        <v>0</v>
      </c>
      <c r="G7" s="24">
        <v>1</v>
      </c>
      <c r="H7" s="24" t="s">
        <v>93</v>
      </c>
      <c r="I7" s="24" t="s">
        <v>94</v>
      </c>
      <c r="J7" s="24" t="s">
        <v>95</v>
      </c>
      <c r="K7" s="24" t="s">
        <v>96</v>
      </c>
      <c r="L7" s="24" t="s">
        <v>97</v>
      </c>
      <c r="M7" s="24" t="s">
        <v>98</v>
      </c>
      <c r="N7" s="25" t="s">
        <v>99</v>
      </c>
      <c r="O7" s="25">
        <v>67.52</v>
      </c>
      <c r="P7" s="25">
        <v>93.81</v>
      </c>
      <c r="Q7" s="25">
        <v>6667</v>
      </c>
      <c r="R7" s="25">
        <v>5171</v>
      </c>
      <c r="S7" s="25">
        <v>225.52</v>
      </c>
      <c r="T7" s="25">
        <v>22.93</v>
      </c>
      <c r="U7" s="25">
        <v>4816</v>
      </c>
      <c r="V7" s="25">
        <v>92.42</v>
      </c>
      <c r="W7" s="25">
        <v>52.11</v>
      </c>
      <c r="X7" s="25">
        <v>105.11</v>
      </c>
      <c r="Y7" s="25">
        <v>102.51</v>
      </c>
      <c r="Z7" s="25">
        <v>99.93</v>
      </c>
      <c r="AA7" s="25">
        <v>100.29</v>
      </c>
      <c r="AB7" s="25">
        <v>104.72</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161.44999999999999</v>
      </c>
      <c r="AU7" s="25">
        <v>156.5</v>
      </c>
      <c r="AV7" s="25">
        <v>154.41</v>
      </c>
      <c r="AW7" s="25">
        <v>177.87</v>
      </c>
      <c r="AX7" s="25">
        <v>195.86</v>
      </c>
      <c r="AY7" s="25">
        <v>381.07</v>
      </c>
      <c r="AZ7" s="25">
        <v>367.4</v>
      </c>
      <c r="BA7" s="25">
        <v>345.42</v>
      </c>
      <c r="BB7" s="25">
        <v>315.60000000000002</v>
      </c>
      <c r="BC7" s="25">
        <v>294.89</v>
      </c>
      <c r="BD7" s="25">
        <v>239.69</v>
      </c>
      <c r="BE7" s="25">
        <v>833.35</v>
      </c>
      <c r="BF7" s="25">
        <v>802.65</v>
      </c>
      <c r="BG7" s="25">
        <v>792.29</v>
      </c>
      <c r="BH7" s="25">
        <v>770.63</v>
      </c>
      <c r="BI7" s="25">
        <v>791.39</v>
      </c>
      <c r="BJ7" s="25">
        <v>556.47</v>
      </c>
      <c r="BK7" s="25">
        <v>564.99</v>
      </c>
      <c r="BL7" s="25">
        <v>631.39</v>
      </c>
      <c r="BM7" s="25">
        <v>625.11</v>
      </c>
      <c r="BN7" s="25">
        <v>602.79</v>
      </c>
      <c r="BO7" s="25">
        <v>264.86</v>
      </c>
      <c r="BP7" s="25">
        <v>87.21</v>
      </c>
      <c r="BQ7" s="25">
        <v>82.83</v>
      </c>
      <c r="BR7" s="25">
        <v>80.41</v>
      </c>
      <c r="BS7" s="25">
        <v>75.89</v>
      </c>
      <c r="BT7" s="25">
        <v>71.28</v>
      </c>
      <c r="BU7" s="25">
        <v>78.67</v>
      </c>
      <c r="BV7" s="25">
        <v>80.56</v>
      </c>
      <c r="BW7" s="25">
        <v>76.55</v>
      </c>
      <c r="BX7" s="25">
        <v>77.739999999999995</v>
      </c>
      <c r="BY7" s="25">
        <v>77.459999999999994</v>
      </c>
      <c r="BZ7" s="25">
        <v>97.59</v>
      </c>
      <c r="CA7" s="25">
        <v>230.22</v>
      </c>
      <c r="CB7" s="25">
        <v>242.21</v>
      </c>
      <c r="CC7" s="25">
        <v>251.4</v>
      </c>
      <c r="CD7" s="25">
        <v>264</v>
      </c>
      <c r="CE7" s="25">
        <v>282.61</v>
      </c>
      <c r="CF7" s="25">
        <v>257.95</v>
      </c>
      <c r="CG7" s="25">
        <v>260.87</v>
      </c>
      <c r="CH7" s="25">
        <v>269.25</v>
      </c>
      <c r="CI7" s="25">
        <v>274.94</v>
      </c>
      <c r="CJ7" s="25">
        <v>290.02999999999997</v>
      </c>
      <c r="CK7" s="25">
        <v>181.66</v>
      </c>
      <c r="CL7" s="25">
        <v>43.94</v>
      </c>
      <c r="CM7" s="25">
        <v>43.04</v>
      </c>
      <c r="CN7" s="25">
        <v>43.33</v>
      </c>
      <c r="CO7" s="25">
        <v>44.27</v>
      </c>
      <c r="CP7" s="25">
        <v>39.26</v>
      </c>
      <c r="CQ7" s="25">
        <v>39.94</v>
      </c>
      <c r="CR7" s="25">
        <v>40.19</v>
      </c>
      <c r="CS7" s="25">
        <v>41.14</v>
      </c>
      <c r="CT7" s="25">
        <v>41.02</v>
      </c>
      <c r="CU7" s="25">
        <v>43.22</v>
      </c>
      <c r="CV7" s="25">
        <v>60.21</v>
      </c>
      <c r="CW7" s="25">
        <v>86.4</v>
      </c>
      <c r="CX7" s="25">
        <v>86.97</v>
      </c>
      <c r="CY7" s="25">
        <v>83.36</v>
      </c>
      <c r="CZ7" s="25">
        <v>80.98</v>
      </c>
      <c r="DA7" s="25">
        <v>84.5</v>
      </c>
      <c r="DB7" s="25">
        <v>69.41</v>
      </c>
      <c r="DC7" s="25">
        <v>71.52</v>
      </c>
      <c r="DD7" s="25">
        <v>70.42</v>
      </c>
      <c r="DE7" s="25">
        <v>69.900000000000006</v>
      </c>
      <c r="DF7" s="25">
        <v>70.16</v>
      </c>
      <c r="DG7" s="25">
        <v>89.21</v>
      </c>
      <c r="DH7" s="25">
        <v>45.26</v>
      </c>
      <c r="DI7" s="25">
        <v>46.81</v>
      </c>
      <c r="DJ7" s="25">
        <v>48.32</v>
      </c>
      <c r="DK7" s="25">
        <v>50.06</v>
      </c>
      <c r="DL7" s="25">
        <v>48.48</v>
      </c>
      <c r="DM7" s="25">
        <v>53.25</v>
      </c>
      <c r="DN7" s="25">
        <v>53.4</v>
      </c>
      <c r="DO7" s="25">
        <v>52.14</v>
      </c>
      <c r="DP7" s="25">
        <v>53.49</v>
      </c>
      <c r="DQ7" s="25">
        <v>51.79</v>
      </c>
      <c r="DR7" s="25">
        <v>52.41</v>
      </c>
      <c r="DS7" s="25">
        <v>0</v>
      </c>
      <c r="DT7" s="25">
        <v>0</v>
      </c>
      <c r="DU7" s="25">
        <v>0</v>
      </c>
      <c r="DV7" s="25">
        <v>0</v>
      </c>
      <c r="DW7" s="25">
        <v>0</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地域整備08</cp:lastModifiedBy>
  <cp:lastPrinted>2026-02-05T04:55:11Z</cp:lastPrinted>
  <dcterms:created xsi:type="dcterms:W3CDTF">2025-12-12T09:12:25Z</dcterms:created>
  <dcterms:modified xsi:type="dcterms:W3CDTF">2026-02-05T05:24:18Z</dcterms:modified>
  <cp:category/>
</cp:coreProperties>
</file>