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x-files\上下水道課\04_各種報告（上下水共通）\10_令和７年度\01_総務課\260205公営企業に係る経営比較分析表（令和６年度決算）の分析等について\(水道）【経営比較分析表】2024_073032_46_010\【経営比較分析表】2024_073032_46_010\"/>
    </mc:Choice>
  </mc:AlternateContent>
  <xr:revisionPtr revIDLastSave="0" documentId="13_ncr:1_{A2983A8B-C1E6-4DC3-8E03-DB75D6B2D6D0}" xr6:coauthVersionLast="47" xr6:coauthVersionMax="47" xr10:uidLastSave="{00000000-0000-0000-0000-000000000000}"/>
  <workbookProtection workbookAlgorithmName="SHA-512" workbookHashValue="9eYfulCQ0eB4YakvS1gJZKxLF5rNEK64agBGj5ZKmW4CaMoJhgoNg6gKo6vek4qC19jN1irWmHTBOTDKgnVk8w==" workbookSaltValue="bP5/a/U3hnwO2dsCxKphZ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BB10" i="4"/>
  <c r="AT10" i="4"/>
  <c r="AL10" i="4"/>
  <c r="P10" i="4"/>
  <c r="I10" i="4"/>
  <c r="B10"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<sst xmlns="http://schemas.openxmlformats.org/spreadsheetml/2006/main" count="228" uniqueCount="113">
  <si>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</si>
  <si>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</si>
  <si>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</si>
  <si>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</si>
  <si>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</si>
  <si>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</si>
  <si>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</si>
  <si>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</si>
  <si>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</si>
  <si>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</si>
  <si>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</si>
  <si>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</si>
  <si>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</si>
  <si>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</si>
  <si>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</si>
  <si>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</si>
  <si>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</si>
  <si>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</si>
  <si>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</si>
  <si>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</si>
  <si>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</si>
  <si>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</si>
  <si>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</si>
  <si>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</si>
  <si>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</si>
  <si>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</si>
  <si>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</si>
  <si>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</si>
  <si>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</si>
  <si>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</si>
  <si>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</si>
  <si>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</si>
  <si>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</si>
  <si>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</si>
  <si>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</si>
  <si>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</si>
  <si>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</si>
  <si>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</si>
  <si>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</si>
  <si>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</si>
  <si>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</si>
  <si>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</si>
  <si>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</si>
  <si>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</si>
  <si>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</si>
  <si>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</si>
  <si>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</si>
  <si>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</si>
  <si>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</si>
  <si>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</si>
  <si>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</si>
  <si>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</si>
  <si>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</si>
  <si>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</si>
  <si>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</si>
  <si>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</si>
  <si>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</si>
  <si>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</si>
  <si>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</si>
  <si>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</si>
  <si>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</si>
  <si>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</si>
  <si>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</si>
  <si>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</si>
  <si>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</si>
  <si>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</si>
  <si>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</si>
  <si>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</si>
  <si>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</si>
  <si>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</si>
  <si>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</si>
  <si>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</si>
  <si>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</si>
  <si>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</si>
  <si>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</si>
  <si>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</si>
  <si>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</si>
  <si>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</si>
  <si>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</si>
  <si>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</si>
  <si>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</si>
  <si>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</si>
  <si>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</si>
  <si>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</si>
  <si>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</si>
  <si>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</si>
  <si>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</si>
  <si>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</si>
  <si>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</si>
  <si>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</si>
  <si>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</si>
  <si>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</si>
  <si>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</si>
  <si>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</si>
  <si>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</si>
  <si>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</si>
  <si>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</si>
  <si>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</si>
  <si>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</si>
  <si>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</si>
  <si>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</si>
  <si>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</si>
  <si>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</si>
  <si>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</si>
  <si>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</si>
  <si>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</si>
  <si>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</si>
  <si>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</si>
  <si>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</si>
  <si>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</si>
  <si>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「経常収支比率」は全国平均・類似団体平均より低く、「料金回収率」は全国平均より低いため単年度における経営は悪化している。
　一方、「流動比率」や「企業債残高対給水収益比率」は全国平均・類似団体平均よりも大幅に良い数値となっているため、他団体よりも借金が少なく中長期的な経営指標は良好であるといえるが、「流動比率」については、R6年度に激減しており、今後の経営指標に注視する必要がある。
　漏水量を把握する指標である「有収率」は年々良くなっているため、この数値を上昇させながら、経営状況を好転させる取り組みが必要である。</t>
    <rPh sb="153" eb="155">
      <t>リュウドウ</t>
    </rPh>
    <rPh sb="155" eb="157">
      <t>ヒリツ</t>
    </rPh>
    <rPh sb="166" eb="168">
      <t>ネンド</t>
    </rPh>
    <rPh sb="169" eb="171">
      <t>ゲキゲン</t>
    </rPh>
    <rPh sb="176" eb="178">
      <t>コンゴ</t>
    </rPh>
    <rPh sb="179" eb="181">
      <t>ケイエイ</t>
    </rPh>
    <rPh sb="181" eb="183">
      <t>シヒョウ</t>
    </rPh>
    <rPh sb="184" eb="186">
      <t>チュウシ</t>
    </rPh>
    <rPh sb="188" eb="190">
      <t>ヒツヨウ</t>
    </rPh>
    <phoneticPr fontId="4"/>
  </si>
  <si>
    <t>「有形固定資産減価償却率」、「管路経年化率」は年々増加しているものの、全国平均・類似団体平均よりも低い数値で施設老朽化の度合いは低いと推測される。
　「管路更新率」はR6年度に激減しており、全国平均・類似団体平均より低いため、適切な施設の更新ができていない。</t>
    <rPh sb="87" eb="89">
      <t>ネンド</t>
    </rPh>
    <rPh sb="90" eb="92">
      <t>ゲキゲン</t>
    </rPh>
    <rPh sb="110" eb="111">
      <t>ヒク</t>
    </rPh>
    <phoneticPr fontId="4"/>
  </si>
  <si>
    <t>　今後は、「有収率」および「管路更新率」を高めながら、単年度経営の赤字が続く場合は、料金改定等の経営改善策を講じなければならない。</t>
    <rPh sb="14" eb="19">
      <t>カンロコウシンリツ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</si>
</sst>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1.08</c:v>
                </c:pt>
                <c:pt idx="1">
                  <c:v>1.36</c:v>
                </c:pt>
                <c:pt idx="2">
                  <c:v>1.17</c:v>
                </c:pt>
                <c:pt idx="3">
                  <c:v>0.65</c:v>
                </c:pt>
                <c:pt idx="4">
                  <c:v>0.14000000000000001</c:v>
                </c:pt>
              </c:numCache>
            </c:numRef>
          </c:val>
          <c:extLst>
            <c:ext xmlns:c16="http://schemas.microsoft.com/office/drawing/2014/chart" uri="{C3380CC4-5D6E-409C-BE32-E72D297353CC}">
              <c16:uniqueId val="{00000000-0AE3-4322-8AD6-62526CD7C2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AE3-4322-8AD6-62526CD7C2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59.53</c:v>
                </c:pt>
                <c:pt idx="1">
                  <c:v>58.21</c:v>
                </c:pt>
                <c:pt idx="2">
                  <c:v>58.48</c:v>
                </c:pt>
                <c:pt idx="3">
                  <c:v>55.42</c:v>
                </c:pt>
                <c:pt idx="4">
                  <c:v>54.27</c:v>
                </c:pt>
              </c:numCache>
            </c:numRef>
          </c:val>
          <c:extLst>
            <c:ext xmlns:c16="http://schemas.microsoft.com/office/drawing/2014/chart" uri="{C3380CC4-5D6E-409C-BE32-E72D297353CC}">
              <c16:uniqueId val="{00000000-E16C-4FA0-85F1-D90A92A9D5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16C-4FA0-85F1-D90A92A9D5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81.42</c:v>
                </c:pt>
                <c:pt idx="1">
                  <c:v>80.010000000000005</c:v>
                </c:pt>
                <c:pt idx="2">
                  <c:v>78.97</c:v>
                </c:pt>
                <c:pt idx="3">
                  <c:v>81.25</c:v>
                </c:pt>
                <c:pt idx="4">
                  <c:v>81.8</c:v>
                </c:pt>
              </c:numCache>
            </c:numRef>
          </c:val>
          <c:extLst>
            <c:ext xmlns:c16="http://schemas.microsoft.com/office/drawing/2014/chart" uri="{C3380CC4-5D6E-409C-BE32-E72D297353CC}">
              <c16:uniqueId val="{00000000-F0AC-4E32-8196-095E34E2CD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F0AC-4E32-8196-095E34E2CD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101.77</c:v>
                </c:pt>
                <c:pt idx="1">
                  <c:v>100.84</c:v>
                </c:pt>
                <c:pt idx="2">
                  <c:v>95.77</c:v>
                </c:pt>
                <c:pt idx="3">
                  <c:v>97.13</c:v>
                </c:pt>
                <c:pt idx="4">
                  <c:v>91.09</c:v>
                </c:pt>
              </c:numCache>
            </c:numRef>
          </c:val>
          <c:extLst>
            <c:ext xmlns:c16="http://schemas.microsoft.com/office/drawing/2014/chart" uri="{C3380CC4-5D6E-409C-BE32-E72D297353CC}">
              <c16:uniqueId val="{00000000-9575-4A52-943E-63D484C151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575-4A52-943E-63D484C151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37.68</c:v>
                </c:pt>
                <c:pt idx="1">
                  <c:v>39.090000000000003</c:v>
                </c:pt>
                <c:pt idx="2">
                  <c:v>40.369999999999997</c:v>
                </c:pt>
                <c:pt idx="3">
                  <c:v>41.41</c:v>
                </c:pt>
                <c:pt idx="4">
                  <c:v>42.05</c:v>
                </c:pt>
              </c:numCache>
            </c:numRef>
          </c:val>
          <c:extLst>
            <c:ext xmlns:c16="http://schemas.microsoft.com/office/drawing/2014/chart" uri="{C3380CC4-5D6E-409C-BE32-E72D297353CC}">
              <c16:uniqueId val="{00000000-7B94-4E03-AA1F-D4290D9FEB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B94-4E03-AA1F-D4290D9FEB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19.399999999999999</c:v>
                </c:pt>
                <c:pt idx="1">
                  <c:v>18.920000000000002</c:v>
                </c:pt>
                <c:pt idx="2">
                  <c:v>18.850000000000001</c:v>
                </c:pt>
                <c:pt idx="3">
                  <c:v>18.12</c:v>
                </c:pt>
                <c:pt idx="4">
                  <c:v>18.309999999999999</c:v>
                </c:pt>
              </c:numCache>
            </c:numRef>
          </c:val>
          <c:extLst>
            <c:ext xmlns:c16="http://schemas.microsoft.com/office/drawing/2014/chart" uri="{C3380CC4-5D6E-409C-BE32-E72D297353CC}">
              <c16:uniqueId val="{00000000-87DF-4606-9CE3-F8B0318D41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7DF-4606-9CE3-F8B0318D41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10.96</c:v>
                </c:pt>
              </c:numCache>
            </c:numRef>
          </c:val>
          <c:extLst>
            <c:ext xmlns:c16="http://schemas.microsoft.com/office/drawing/2014/chart" uri="{C3380CC4-5D6E-409C-BE32-E72D297353CC}">
              <c16:uniqueId val="{00000000-5D8B-480A-9512-4E6FD8E5BE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5D8B-480A-9512-4E6FD8E5BE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949.67</c:v>
                </c:pt>
                <c:pt idx="1">
                  <c:v>845.88</c:v>
                </c:pt>
                <c:pt idx="2">
                  <c:v>792.93</c:v>
                </c:pt>
                <c:pt idx="3">
                  <c:v>889.47</c:v>
                </c:pt>
                <c:pt idx="4">
                  <c:v>473.95</c:v>
                </c:pt>
              </c:numCache>
            </c:numRef>
          </c:val>
          <c:extLst>
            <c:ext xmlns:c16="http://schemas.microsoft.com/office/drawing/2014/chart" uri="{C3380CC4-5D6E-409C-BE32-E72D297353CC}">
              <c16:uniqueId val="{00000000-3FE9-4252-A9FC-7ACFB42386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FE9-4252-A9FC-7ACFB42386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162.34</c:v>
                </c:pt>
                <c:pt idx="1">
                  <c:v>173.36</c:v>
                </c:pt>
                <c:pt idx="2">
                  <c:v>179.71</c:v>
                </c:pt>
                <c:pt idx="3">
                  <c:v>179.72</c:v>
                </c:pt>
                <c:pt idx="4">
                  <c:v>184.25</c:v>
                </c:pt>
              </c:numCache>
            </c:numRef>
          </c:val>
          <c:extLst>
            <c:ext xmlns:c16="http://schemas.microsoft.com/office/drawing/2014/chart" uri="{C3380CC4-5D6E-409C-BE32-E72D297353CC}">
              <c16:uniqueId val="{00000000-1299-47CE-9EB6-7461DB4DD3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299-47CE-9EB6-7461DB4DD3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100.82</c:v>
                </c:pt>
                <c:pt idx="1">
                  <c:v>95.58</c:v>
                </c:pt>
                <c:pt idx="2">
                  <c:v>93.55</c:v>
                </c:pt>
                <c:pt idx="3">
                  <c:v>95.02</c:v>
                </c:pt>
                <c:pt idx="4">
                  <c:v>87.95</c:v>
                </c:pt>
              </c:numCache>
            </c:numRef>
          </c:val>
          <c:extLst>
            <c:ext xmlns:c16="http://schemas.microsoft.com/office/drawing/2014/chart" uri="{C3380CC4-5D6E-409C-BE32-E72D297353CC}">
              <c16:uniqueId val="{00000000-4355-47F5-94DF-06DB23CE5C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4355-47F5-94DF-06DB23CE5C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231.94</c:v>
                </c:pt>
                <c:pt idx="1">
                  <c:v>243.8</c:v>
                </c:pt>
                <c:pt idx="2">
                  <c:v>246.27</c:v>
                </c:pt>
                <c:pt idx="3">
                  <c:v>247.11</c:v>
                </c:pt>
                <c:pt idx="4">
                  <c:v>267.68</c:v>
                </c:pt>
              </c:numCache>
            </c:numRef>
          </c:val>
          <c:extLst>
            <c:ext xmlns:c16="http://schemas.microsoft.com/office/drawing/2014/chart" uri="{C3380CC4-5D6E-409C-BE32-E72D297353CC}">
              <c16:uniqueId val="{00000000-863F-4052-BA87-81605FA4B6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63F-4052-BA87-81605FA4B6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国見町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8095</v>
      </c>
      <c r="AM8" s="58"/>
      <c r="AN8" s="58"/>
      <c r="AO8" s="58"/>
      <c r="AP8" s="58"/>
      <c r="AQ8" s="58"/>
      <c r="AR8" s="58"/>
      <c r="AS8" s="58"/>
      <c r="AT8" s="55">
        <f>データ!$S$6</f>
        <v>37.950000000000003</v>
      </c>
      <c r="AU8" s="56"/>
      <c r="AV8" s="56"/>
      <c r="AW8" s="56"/>
      <c r="AX8" s="56"/>
      <c r="AY8" s="56"/>
      <c r="AZ8" s="56"/>
      <c r="BA8" s="56"/>
      <c r="BB8" s="45">
        <f>データ!$T$6</f>
        <v>213.31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83</v>
      </c>
      <c r="J10" s="56"/>
      <c r="K10" s="56"/>
      <c r="L10" s="56"/>
      <c r="M10" s="56"/>
      <c r="N10" s="56"/>
      <c r="O10" s="57"/>
      <c r="P10" s="45">
        <f>データ!$P$6</f>
        <v>98.73</v>
      </c>
      <c r="Q10" s="45"/>
      <c r="R10" s="45"/>
      <c r="S10" s="45"/>
      <c r="T10" s="45"/>
      <c r="U10" s="45"/>
      <c r="V10" s="45"/>
      <c r="W10" s="58">
        <f>データ!$Q$6</f>
        <v>4603</v>
      </c>
      <c r="X10" s="58"/>
      <c r="Y10" s="58"/>
      <c r="Z10" s="58"/>
      <c r="AA10" s="58"/>
      <c r="AB10" s="58"/>
      <c r="AC10" s="58"/>
      <c r="AD10" s="2"/>
      <c r="AE10" s="2"/>
      <c r="AF10" s="2"/>
      <c r="AG10" s="2"/>
      <c r="AH10" s="2"/>
      <c r="AI10" s="2"/>
      <c r="AJ10" s="2"/>
      <c r="AK10" s="2"/>
      <c r="AL10" s="58">
        <f>データ!$U$6</f>
        <v>8031</v>
      </c>
      <c r="AM10" s="58"/>
      <c r="AN10" s="58"/>
      <c r="AO10" s="58"/>
      <c r="AP10" s="58"/>
      <c r="AQ10" s="58"/>
      <c r="AR10" s="58"/>
      <c r="AS10" s="58"/>
      <c r="AT10" s="55">
        <f>データ!$V$6</f>
        <v>21.8</v>
      </c>
      <c r="AU10" s="56"/>
      <c r="AV10" s="56"/>
      <c r="AW10" s="56"/>
      <c r="AX10" s="56"/>
      <c r="AY10" s="56"/>
      <c r="AZ10" s="56"/>
      <c r="BA10" s="56"/>
      <c r="BB10" s="45">
        <f>データ!$W$6</f>
        <v>368.39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hsGOtbuMfbGW16riVyKvtr1KUf7k9rz91RqHdX/Yrt07O8/35vlhtCukRKzsGdd+ePeYzUJZvLWw94WtdDoQ==" saltValue="2Njq/TNy/rm7qUui/HPn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73032</v>
      </c>
      <c r="D6" s="20">
        <f t="shared" si="3"/>
        <v>46</v>
      </c>
      <c r="E6" s="20">
        <f t="shared" si="3"/>
        <v>1</v>
      </c>
      <c r="F6" s="20">
        <f t="shared" si="3"/>
        <v>0</v>
      </c>
      <c r="G6" s="20">
        <f t="shared" si="3"/>
        <v>1</v>
      </c>
      <c r="H6" s="20" t="str">
        <f t="shared" si="3"/>
        <v>福島県　国見町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83</v>
      </c>
      <c r="P6" s="21">
        <f t="shared" si="3"/>
        <v>98.73</v>
      </c>
      <c r="Q6" s="21">
        <f t="shared" si="3"/>
        <v>4603</v>
      </c>
      <c r="R6" s="21">
        <f t="shared" si="3"/>
        <v>8095</v>
      </c>
      <c r="S6" s="21">
        <f t="shared" si="3"/>
        <v>37.950000000000003</v>
      </c>
      <c r="T6" s="21">
        <f t="shared" si="3"/>
        <v>213.31</v>
      </c>
      <c r="U6" s="21">
        <f t="shared" si="3"/>
        <v>8031</v>
      </c>
      <c r="V6" s="21">
        <f t="shared" si="3"/>
        <v>21.8</v>
      </c>
      <c r="W6" s="21">
        <f t="shared" si="3"/>
        <v>368.39</v>
      </c>
      <c r="X6" s="22">
        <f>IF(X7="",NA(),X7)</f>
        <v>101.77</v>
      </c>
      <c r="Y6" s="22">
        <f t="shared" ref="Y6:AG6" si="4">IF(Y7="",NA(),Y7)</f>
        <v>100.84</v>
      </c>
      <c r="Z6" s="22">
        <f t="shared" si="4"/>
        <v>95.77</v>
      </c>
      <c r="AA6" s="22">
        <f t="shared" si="4"/>
        <v>97.13</v>
      </c>
      <c r="AB6" s="22">
        <f t="shared" si="4"/>
        <v>91.09</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2">
        <f t="shared" si="5"/>
        <v>10.96</v>
      </c>
      <c r="AN6" s="22">
        <f t="shared" si="5"/>
        <v>24.04</v>
      </c>
      <c r="AO6" s="22">
        <f t="shared" si="5"/>
        <v>28.03</v>
      </c>
      <c r="AP6" s="22">
        <f t="shared" si="5"/>
        <v>26.73</v>
      </c>
      <c r="AQ6" s="22">
        <f t="shared" si="5"/>
        <v>27.85</v>
      </c>
      <c r="AR6" s="22">
        <f t="shared" si="5"/>
        <v>28</v>
      </c>
      <c r="AS6" s="21" t="str">
        <f>IF(AS7="","",IF(AS7="-","【-】","【"&amp;SUBSTITUTE(TEXT(AS7,"#,##0.00"),"-","△")&amp;"】"))</f>
        <v>【1.61】</v>
      </c>
      <c r="AT6" s="22">
        <f>IF(AT7="",NA(),AT7)</f>
        <v>949.67</v>
      </c>
      <c r="AU6" s="22">
        <f t="shared" ref="AU6:BC6" si="6">IF(AU7="",NA(),AU7)</f>
        <v>845.88</v>
      </c>
      <c r="AV6" s="22">
        <f t="shared" si="6"/>
        <v>792.93</v>
      </c>
      <c r="AW6" s="22">
        <f t="shared" si="6"/>
        <v>889.47</v>
      </c>
      <c r="AX6" s="22">
        <f t="shared" si="6"/>
        <v>473.95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162.34</v>
      </c>
      <c r="BF6" s="22">
        <f t="shared" ref="BF6:BN6" si="7">IF(BF7="",NA(),BF7)</f>
        <v>173.36</v>
      </c>
      <c r="BG6" s="22">
        <f t="shared" si="7"/>
        <v>179.71</v>
      </c>
      <c r="BH6" s="22">
        <f t="shared" si="7"/>
        <v>179.72</v>
      </c>
      <c r="BI6" s="22">
        <f t="shared" si="7"/>
        <v>184.25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100.82</v>
      </c>
      <c r="BQ6" s="22">
        <f t="shared" ref="BQ6:BY6" si="8">IF(BQ7="",NA(),BQ7)</f>
        <v>95.58</v>
      </c>
      <c r="BR6" s="22">
        <f t="shared" si="8"/>
        <v>93.55</v>
      </c>
      <c r="BS6" s="22">
        <f t="shared" si="8"/>
        <v>95.02</v>
      </c>
      <c r="BT6" s="22">
        <f t="shared" si="8"/>
        <v>87.95</v>
      </c>
      <c r="BU6" s="22">
        <f t="shared" si="8"/>
        <v>82.78</v>
      </c>
      <c r="BV6" s="22">
        <f t="shared" si="8"/>
        <v>84.82</v>
      </c>
      <c r="BW6" s="22">
        <f t="shared" si="8"/>
        <v>82.29</v>
      </c>
      <c r="BX6" s="22">
        <f t="shared" si="8"/>
        <v>84.16</v>
      </c>
      <c r="BY6" s="22">
        <f t="shared" si="8"/>
        <v>81.45</v>
      </c>
      <c r="BZ6" s="21" t="str">
        <f>IF(BZ7="","",IF(BZ7="-","【-】","【"&amp;SUBSTITUTE(TEXT(BZ7,"#,##0.00"),"-","△")&amp;"】"))</f>
        <v>【97.59】</v>
      </c>
      <c r="CA6" s="22">
        <f>IF(CA7="",NA(),CA7)</f>
        <v>231.94</v>
      </c>
      <c r="CB6" s="22">
        <f t="shared" ref="CB6:CJ6" si="9">IF(CB7="",NA(),CB7)</f>
        <v>243.8</v>
      </c>
      <c r="CC6" s="22">
        <f t="shared" si="9"/>
        <v>246.27</v>
      </c>
      <c r="CD6" s="22">
        <f t="shared" si="9"/>
        <v>247.11</v>
      </c>
      <c r="CE6" s="22">
        <f t="shared" si="9"/>
        <v>267.68</v>
      </c>
      <c r="CF6" s="22">
        <f t="shared" si="9"/>
        <v>225.09</v>
      </c>
      <c r="CG6" s="22">
        <f t="shared" si="9"/>
        <v>224.82</v>
      </c>
      <c r="CH6" s="22">
        <f t="shared" si="9"/>
        <v>230.85</v>
      </c>
      <c r="CI6" s="22">
        <f t="shared" si="9"/>
        <v>230.21</v>
      </c>
      <c r="CJ6" s="22">
        <f t="shared" si="9"/>
        <v>240.31</v>
      </c>
      <c r="CK6" s="21" t="str">
        <f>IF(CK7="","",IF(CK7="-","【-】","【"&amp;SUBSTITUTE(TEXT(CK7,"#,##0.00"),"-","△")&amp;"】"))</f>
        <v>【181.66】</v>
      </c>
      <c r="CL6" s="22">
        <f>IF(CL7="",NA(),CL7)</f>
        <v>59.53</v>
      </c>
      <c r="CM6" s="22">
        <f t="shared" ref="CM6:CU6" si="10">IF(CM7="",NA(),CM7)</f>
        <v>58.21</v>
      </c>
      <c r="CN6" s="22">
        <f t="shared" si="10"/>
        <v>58.48</v>
      </c>
      <c r="CO6" s="22">
        <f t="shared" si="10"/>
        <v>55.42</v>
      </c>
      <c r="CP6" s="22">
        <f t="shared" si="10"/>
        <v>54.27</v>
      </c>
      <c r="CQ6" s="22">
        <f t="shared" si="10"/>
        <v>49.38</v>
      </c>
      <c r="CR6" s="22">
        <f t="shared" si="10"/>
        <v>50.09</v>
      </c>
      <c r="CS6" s="22">
        <f t="shared" si="10"/>
        <v>50.1</v>
      </c>
      <c r="CT6" s="22">
        <f t="shared" si="10"/>
        <v>49.76</v>
      </c>
      <c r="CU6" s="22">
        <f t="shared" si="10"/>
        <v>49.74</v>
      </c>
      <c r="CV6" s="21" t="str">
        <f>IF(CV7="","",IF(CV7="-","【-】","【"&amp;SUBSTITUTE(TEXT(CV7,"#,##0.00"),"-","△")&amp;"】"))</f>
        <v>【60.21】</v>
      </c>
      <c r="CW6" s="22">
        <f>IF(CW7="",NA(),CW7)</f>
        <v>81.42</v>
      </c>
      <c r="CX6" s="22">
        <f t="shared" ref="CX6:DF6" si="11">IF(CX7="",NA(),CX7)</f>
        <v>80.010000000000005</v>
      </c>
      <c r="CY6" s="22">
        <f t="shared" si="11"/>
        <v>78.97</v>
      </c>
      <c r="CZ6" s="22">
        <f t="shared" si="11"/>
        <v>81.25</v>
      </c>
      <c r="DA6" s="22">
        <f t="shared" si="11"/>
        <v>81.8</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37.68</v>
      </c>
      <c r="DI6" s="22">
        <f t="shared" ref="DI6:DQ6" si="12">IF(DI7="",NA(),DI7)</f>
        <v>39.090000000000003</v>
      </c>
      <c r="DJ6" s="22">
        <f t="shared" si="12"/>
        <v>40.369999999999997</v>
      </c>
      <c r="DK6" s="22">
        <f t="shared" si="12"/>
        <v>41.41</v>
      </c>
      <c r="DL6" s="22">
        <f t="shared" si="12"/>
        <v>42.05</v>
      </c>
      <c r="DM6" s="22">
        <f t="shared" si="12"/>
        <v>47.5</v>
      </c>
      <c r="DN6" s="22">
        <f t="shared" si="12"/>
        <v>48.41</v>
      </c>
      <c r="DO6" s="22">
        <f t="shared" si="12"/>
        <v>50.02</v>
      </c>
      <c r="DP6" s="22">
        <f t="shared" si="12"/>
        <v>51.38</v>
      </c>
      <c r="DQ6" s="22">
        <f t="shared" si="12"/>
        <v>52.3</v>
      </c>
      <c r="DR6" s="21" t="str">
        <f>IF(DR7="","",IF(DR7="-","【-】","【"&amp;SUBSTITUTE(TEXT(DR7,"#,##0.00"),"-","△")&amp;"】"))</f>
        <v>【52.41】</v>
      </c>
      <c r="DS6" s="22">
        <f>IF(DS7="",NA(),DS7)</f>
        <v>19.399999999999999</v>
      </c>
      <c r="DT6" s="22">
        <f t="shared" ref="DT6:EB6" si="13">IF(DT7="",NA(),DT7)</f>
        <v>18.920000000000002</v>
      </c>
      <c r="DU6" s="22">
        <f t="shared" si="13"/>
        <v>18.850000000000001</v>
      </c>
      <c r="DV6" s="22">
        <f t="shared" si="13"/>
        <v>18.12</v>
      </c>
      <c r="DW6" s="22">
        <f t="shared" si="13"/>
        <v>18.309999999999999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1.08</v>
      </c>
      <c r="EE6" s="22">
        <f t="shared" ref="EE6:EM6" si="14">IF(EE7="",NA(),EE7)</f>
        <v>1.36</v>
      </c>
      <c r="EF6" s="22">
        <f t="shared" si="14"/>
        <v>1.17</v>
      </c>
      <c r="EG6" s="22">
        <f t="shared" si="14"/>
        <v>0.65</v>
      </c>
      <c r="EH6" s="22">
        <f t="shared" si="14"/>
        <v>0.14000000000000001</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73032</v>
      </c>
      <c r="D7" s="24">
        <v>46</v>
      </c>
      <c r="E7" s="24">
        <v>1</v>
      </c>
      <c r="F7" s="24">
        <v>0</v>
      </c>
      <c r="G7" s="24">
        <v>1</v>
      </c>
      <c r="H7" s="24" t="s">
        <v>93</v>
      </c>
      <c r="I7" s="24" t="s">
        <v>94</v>
      </c>
      <c r="J7" s="24" t="s">
        <v>95</v>
      </c>
      <c r="K7" s="24" t="s">
        <v>96</v>
      </c>
      <c r="L7" s="24" t="s">
        <v>97</v>
      </c>
      <c r="M7" s="24" t="s">
        <v>98</v>
      </c>
      <c r="N7" s="25" t="s">
        <v>99</v>
      </c>
      <c r="O7" s="25">
        <v>83</v>
      </c>
      <c r="P7" s="25">
        <v>98.73</v>
      </c>
      <c r="Q7" s="25">
        <v>4603</v>
      </c>
      <c r="R7" s="25">
        <v>8095</v>
      </c>
      <c r="S7" s="25">
        <v>37.950000000000003</v>
      </c>
      <c r="T7" s="25">
        <v>213.31</v>
      </c>
      <c r="U7" s="25">
        <v>8031</v>
      </c>
      <c r="V7" s="25">
        <v>21.8</v>
      </c>
      <c r="W7" s="25">
        <v>368.39</v>
      </c>
      <c r="X7" s="25">
        <v>101.77</v>
      </c>
      <c r="Y7" s="25">
        <v>100.84</v>
      </c>
      <c r="Z7" s="25">
        <v>95.77</v>
      </c>
      <c r="AA7" s="25">
        <v>97.13</v>
      </c>
      <c r="AB7" s="25">
        <v>91.09</v>
      </c>
      <c r="AC7" s="25">
        <v>105.34</v>
      </c>
      <c r="AD7" s="25">
        <v>105.77</v>
      </c>
      <c r="AE7" s="25">
        <v>104.82</v>
      </c>
      <c r="AF7" s="25">
        <v>106.46</v>
      </c>
      <c r="AG7" s="25">
        <v>103.41</v>
      </c>
      <c r="AH7" s="25">
        <v>107.26</v>
      </c>
      <c r="AI7" s="25">
        <v>0</v>
      </c>
      <c r="AJ7" s="25">
        <v>0</v>
      </c>
      <c r="AK7" s="25">
        <v>0</v>
      </c>
      <c r="AL7" s="25">
        <v>0</v>
      </c>
      <c r="AM7" s="25">
        <v>10.96</v>
      </c>
      <c r="AN7" s="25">
        <v>24.04</v>
      </c>
      <c r="AO7" s="25">
        <v>28.03</v>
      </c>
      <c r="AP7" s="25">
        <v>26.73</v>
      </c>
      <c r="AQ7" s="25">
        <v>27.85</v>
      </c>
      <c r="AR7" s="25">
        <v>28</v>
      </c>
      <c r="AS7" s="25">
        <v>1.61</v>
      </c>
      <c r="AT7" s="25">
        <v>949.67</v>
      </c>
      <c r="AU7" s="25">
        <v>845.88</v>
      </c>
      <c r="AV7" s="25">
        <v>792.93</v>
      </c>
      <c r="AW7" s="25">
        <v>889.47</v>
      </c>
      <c r="AX7" s="25">
        <v>473.95</v>
      </c>
      <c r="AY7" s="25">
        <v>305.08</v>
      </c>
      <c r="AZ7" s="25">
        <v>305.33999999999997</v>
      </c>
      <c r="BA7" s="25">
        <v>310.01</v>
      </c>
      <c r="BB7" s="25">
        <v>311.12</v>
      </c>
      <c r="BC7" s="25">
        <v>293.51</v>
      </c>
      <c r="BD7" s="25">
        <v>239.69</v>
      </c>
      <c r="BE7" s="25">
        <v>162.34</v>
      </c>
      <c r="BF7" s="25">
        <v>173.36</v>
      </c>
      <c r="BG7" s="25">
        <v>179.71</v>
      </c>
      <c r="BH7" s="25">
        <v>179.72</v>
      </c>
      <c r="BI7" s="25">
        <v>184.25</v>
      </c>
      <c r="BJ7" s="25">
        <v>585.59</v>
      </c>
      <c r="BK7" s="25">
        <v>561.34</v>
      </c>
      <c r="BL7" s="25">
        <v>538.33000000000004</v>
      </c>
      <c r="BM7" s="25">
        <v>515.14</v>
      </c>
      <c r="BN7" s="25">
        <v>498.34</v>
      </c>
      <c r="BO7" s="25">
        <v>264.86</v>
      </c>
      <c r="BP7" s="25">
        <v>100.82</v>
      </c>
      <c r="BQ7" s="25">
        <v>95.58</v>
      </c>
      <c r="BR7" s="25">
        <v>93.55</v>
      </c>
      <c r="BS7" s="25">
        <v>95.02</v>
      </c>
      <c r="BT7" s="25">
        <v>87.95</v>
      </c>
      <c r="BU7" s="25">
        <v>82.78</v>
      </c>
      <c r="BV7" s="25">
        <v>84.82</v>
      </c>
      <c r="BW7" s="25">
        <v>82.29</v>
      </c>
      <c r="BX7" s="25">
        <v>84.16</v>
      </c>
      <c r="BY7" s="25">
        <v>81.45</v>
      </c>
      <c r="BZ7" s="25">
        <v>97.59</v>
      </c>
      <c r="CA7" s="25">
        <v>231.94</v>
      </c>
      <c r="CB7" s="25">
        <v>243.8</v>
      </c>
      <c r="CC7" s="25">
        <v>246.27</v>
      </c>
      <c r="CD7" s="25">
        <v>247.11</v>
      </c>
      <c r="CE7" s="25">
        <v>267.68</v>
      </c>
      <c r="CF7" s="25">
        <v>225.09</v>
      </c>
      <c r="CG7" s="25">
        <v>224.82</v>
      </c>
      <c r="CH7" s="25">
        <v>230.85</v>
      </c>
      <c r="CI7" s="25">
        <v>230.21</v>
      </c>
      <c r="CJ7" s="25">
        <v>240.31</v>
      </c>
      <c r="CK7" s="25">
        <v>181.66</v>
      </c>
      <c r="CL7" s="25">
        <v>59.53</v>
      </c>
      <c r="CM7" s="25">
        <v>58.21</v>
      </c>
      <c r="CN7" s="25">
        <v>58.48</v>
      </c>
      <c r="CO7" s="25">
        <v>55.42</v>
      </c>
      <c r="CP7" s="25">
        <v>54.27</v>
      </c>
      <c r="CQ7" s="25">
        <v>49.38</v>
      </c>
      <c r="CR7" s="25">
        <v>50.09</v>
      </c>
      <c r="CS7" s="25">
        <v>50.1</v>
      </c>
      <c r="CT7" s="25">
        <v>49.76</v>
      </c>
      <c r="CU7" s="25">
        <v>49.74</v>
      </c>
      <c r="CV7" s="25">
        <v>60.21</v>
      </c>
      <c r="CW7" s="25">
        <v>81.42</v>
      </c>
      <c r="CX7" s="25">
        <v>80.010000000000005</v>
      </c>
      <c r="CY7" s="25">
        <v>78.97</v>
      </c>
      <c r="CZ7" s="25">
        <v>81.25</v>
      </c>
      <c r="DA7" s="25">
        <v>81.8</v>
      </c>
      <c r="DB7" s="25">
        <v>78.010000000000005</v>
      </c>
      <c r="DC7" s="25">
        <v>77.599999999999994</v>
      </c>
      <c r="DD7" s="25">
        <v>77.3</v>
      </c>
      <c r="DE7" s="25">
        <v>76.64</v>
      </c>
      <c r="DF7" s="25">
        <v>75.37</v>
      </c>
      <c r="DG7" s="25">
        <v>89.21</v>
      </c>
      <c r="DH7" s="25">
        <v>37.68</v>
      </c>
      <c r="DI7" s="25">
        <v>39.090000000000003</v>
      </c>
      <c r="DJ7" s="25">
        <v>40.369999999999997</v>
      </c>
      <c r="DK7" s="25">
        <v>41.41</v>
      </c>
      <c r="DL7" s="25">
        <v>42.05</v>
      </c>
      <c r="DM7" s="25">
        <v>47.5</v>
      </c>
      <c r="DN7" s="25">
        <v>48.41</v>
      </c>
      <c r="DO7" s="25">
        <v>50.02</v>
      </c>
      <c r="DP7" s="25">
        <v>51.38</v>
      </c>
      <c r="DQ7" s="25">
        <v>52.3</v>
      </c>
      <c r="DR7" s="25">
        <v>52.41</v>
      </c>
      <c r="DS7" s="25">
        <v>19.399999999999999</v>
      </c>
      <c r="DT7" s="25">
        <v>18.920000000000002</v>
      </c>
      <c r="DU7" s="25">
        <v>18.850000000000001</v>
      </c>
      <c r="DV7" s="25">
        <v>18.12</v>
      </c>
      <c r="DW7" s="25">
        <v>18.309999999999999</v>
      </c>
      <c r="DX7" s="25">
        <v>17.399999999999999</v>
      </c>
      <c r="DY7" s="25">
        <v>18.64</v>
      </c>
      <c r="DZ7" s="25">
        <v>19.510000000000002</v>
      </c>
      <c r="EA7" s="25">
        <v>21.6</v>
      </c>
      <c r="EB7" s="25">
        <v>23.36</v>
      </c>
      <c r="EC7" s="25">
        <v>26.78</v>
      </c>
      <c r="ED7" s="25">
        <v>1.08</v>
      </c>
      <c r="EE7" s="25">
        <v>1.36</v>
      </c>
      <c r="EF7" s="25">
        <v>1.17</v>
      </c>
      <c r="EG7" s="25">
        <v>0.65</v>
      </c>
      <c r="EH7" s="25">
        <v>0.14000000000000001</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板垣　慶太</cp:lastModifiedBy>
  <dcterms:created xsi:type="dcterms:W3CDTF">2025-12-12T09:12:23Z</dcterms:created>
  <dcterms:modified xsi:type="dcterms:W3CDTF">2026-01-16T07:39:25Z</dcterms:modified>
  <cp:category/>
</cp:coreProperties>
</file>