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330\Desktop\水道\調査＋報告関係\市町村財政課\7\R8.2.5_経営比較分析\提出用\"/>
    </mc:Choice>
  </mc:AlternateContent>
  <xr:revisionPtr revIDLastSave="0" documentId="13_ncr:1_{96E7E7F3-9AA5-46B3-8073-A0925F5EF8D1}" xr6:coauthVersionLast="47" xr6:coauthVersionMax="47" xr10:uidLastSave="{00000000-0000-0000-0000-000000000000}"/>
  <workbookProtection workbookAlgorithmName="SHA-512" workbookHashValue="lGBlu6OruHQotBml30YnGeUJdKz29msjRjpNxZBtAqCm7IoLktOMdmb2wEcgFwRrUuFB5nhHZPD+Qp/ZGcJ4ww==" workbookSaltValue="7vbJZsQA8OaVObJ7PoAm2Q==" workbookSpinCount="100000" lockStructure="1"/>
  <bookViews>
    <workbookView xWindow="7140" yWindow="4320" windowWidth="17250" windowHeight="153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I10" i="4" s="1"/>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E85" i="4"/>
  <c r="BB10" i="4"/>
  <c r="AT10" i="4"/>
  <c r="AL10" i="4"/>
  <c r="W10" i="4"/>
  <c r="AL8" i="4"/>
  <c r="AD8" i="4"/>
  <c r="W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<sst xmlns="http://schemas.openxmlformats.org/spreadsheetml/2006/main" count="228" uniqueCount="113">
  <si>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</si>
  <si>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</si>
  <si>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</si>
  <si>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</si>
  <si>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</si>
  <si>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</si>
  <si>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</si>
  <si>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</si>
  <si>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</si>
  <si>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</si>
  <si>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</si>
  <si>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</si>
  <si>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</si>
  <si>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</si>
  <si>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</si>
  <si>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</si>
  <si>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</si>
  <si>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</si>
  <si>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</si>
  <si>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</si>
  <si>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</si>
  <si>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</si>
  <si>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</si>
  <si>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</si>
  <si>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</si>
  <si>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</si>
  <si>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</si>
  <si>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</si>
  <si>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</si>
  <si>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</si>
  <si>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</si>
  <si>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</si>
  <si>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</si>
  <si>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</si>
  <si>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</si>
  <si>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</si>
  <si>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</si>
  <si>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</si>
  <si>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</si>
  <si>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</si>
  <si>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</si>
  <si>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</si>
  <si>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</si>
  <si>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</si>
  <si>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</si>
  <si>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</si>
  <si>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</si>
  <si>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</si>
  <si>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</si>
  <si>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</si>
  <si>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</si>
  <si>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</si>
  <si>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</si>
  <si>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</si>
  <si>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</si>
  <si>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</si>
  <si>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</si>
  <si>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</si>
  <si>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</si>
  <si>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</si>
  <si>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</si>
  <si>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</si>
  <si>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</si>
  <si>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</si>
  <si>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</si>
  <si>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</si>
  <si>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</si>
  <si>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</si>
  <si>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</si>
  <si>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</si>
  <si>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</si>
  <si>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</si>
  <si>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</si>
  <si>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</si>
  <si>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</si>
  <si>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</si>
  <si>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</si>
  <si>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</si>
  <si>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</si>
  <si>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</si>
  <si>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</si>
  <si>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</si>
  <si>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</si>
  <si>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</si>
  <si>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</si>
  <si>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</si>
  <si>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</si>
  <si>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</si>
  <si>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</si>
  <si>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</si>
  <si>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</si>
  <si>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</si>
  <si>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</si>
  <si>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</si>
  <si>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</si>
  <si>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</si>
  <si>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</si>
  <si>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</si>
  <si>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</si>
  <si>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</si>
  <si>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</si>
  <si>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</si>
  <si>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</si>
  <si>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</si>
  <si>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</si>
  <si>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</si>
  <si>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</si>
  <si>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</si>
  <si>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</si>
  <si>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</si>
  <si>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当町における水道事業は、安全で安心な水の安定供給に努めるとともに、水道事業の健全な経営に努めてきた結果、下記のとおり分析しています。
【健全性】
①経常収支比率は100％を超え、類似団体の平均値を上回っており、黒字経営が継続されています。
しかし、長期的には給水収益の減少や老朽施設の修繕等による費用の増加が見込まれることから、より一層の経営効率化に努める必要があります。
②累積欠損金比率は0％であり、健全な値になっています。
③流動比率は、類似団体平均値を上回り、短期負債の支払能力を充分に有しています。
④企業債残高対給水収益比率は、計画的な企業債償還によって年々減少傾向にあり、類似団体平均値を下回っています。
【効率性】
⑤⑥給水原価は、類似団体平均値を上回っておりますが、料金回収率は100％を超え、類似団体平均値を上回っています。
⑦施設利用率は、類似団体平均値を上回っており、固定資産及び水資源を効率的に活用しています。
⑧有収率は、類似団体平均値を上回っていますが、R3年2月、R4年3月に発生した福島県沖地震の影響と考えられる漏水により、R4年度は大幅に減少しましたが、漏水修繕工事により徐々に回復傾向にあります。今後とも漏水調査・修繕を継続的に行い、有収率の向上に努める必要があります。</t>
    <rPh sb="497" eb="499">
      <t>ロウスイ</t>
    </rPh>
    <rPh sb="499" eb="501">
      <t>シュウゼン</t>
    </rPh>
    <rPh sb="501" eb="503">
      <t>コウジ</t>
    </rPh>
    <rPh sb="506" eb="508">
      <t>ジョジョ</t>
    </rPh>
    <rPh sb="509" eb="513">
      <t>カイフクケイコウ</t>
    </rPh>
    <phoneticPr fontId="4"/>
  </si>
  <si>
    <t>　当町の水道事業における水道施設の老朽化の状況は、主に有収率の向上と老朽管の布設替えを目的とした工事等を行った結果、下記のとおり分析しています。
①有形固定資産減価償却率は、年々上昇傾向にあり、固定資産の老朽化が進んでいる状況です。
②管路経年化率は、類似団体平均値を上回っており、法定耐用年数を経過した多くの老朽管を保有している状況です。
③管路更新率は、低い状況が続いておりますが、管路の重要度や優先度、漏水状況などを勘案し、計画的な老朽管の布設替えを行っていく必要があります。</t>
    <phoneticPr fontId="4"/>
  </si>
  <si>
    <t>　当町の水道事業については、上記１、２に記載のとおり、一定の健全性を確保できていると判断しています。
　しかし、長期的には人口減少に伴う給水収益の減少や老朽施設等の更新・修繕による費用の増大が見込まれることから、より一層の経営効率化に努める必要があります。
　今後は、「水道事業ビジョン」、「経営戦略」を基にした計画的な管路及び施設等の更新・修繕を行い、長期にわたる健全経営に努めていきます。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</si>
</sst>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0.05</c:v>
                </c:pt>
                <c:pt idx="3" formatCode="#,##0.00;&quot;△&quot;#,##0.00;&quot;-&quot;">
                  <c:v>0.08</c:v>
                </c:pt>
                <c:pt idx="4" formatCode="#,##0.00;&quot;△&quot;#,##0.00;&quot;-&quot;">
                  <c:v>0.04</c:v>
                </c:pt>
              </c:numCache>
            </c:numRef>
          </c:val>
          <c:extLst>
            <c:ext xmlns:c16="http://schemas.microsoft.com/office/drawing/2014/chart" uri="{C3380CC4-5D6E-409C-BE32-E72D297353CC}">
              <c16:uniqueId val="{00000000-DAB8-4737-A552-8CB46ECB16C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DAB8-4737-A552-8CB46ECB16C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61.03</c:v>
                </c:pt>
                <c:pt idx="1">
                  <c:v>59.36</c:v>
                </c:pt>
                <c:pt idx="2">
                  <c:v>60.59</c:v>
                </c:pt>
                <c:pt idx="3">
                  <c:v>60.41</c:v>
                </c:pt>
                <c:pt idx="4">
                  <c:v>58.72</c:v>
                </c:pt>
              </c:numCache>
            </c:numRef>
          </c:val>
          <c:extLst>
            <c:ext xmlns:c16="http://schemas.microsoft.com/office/drawing/2014/chart" uri="{C3380CC4-5D6E-409C-BE32-E72D297353CC}">
              <c16:uniqueId val="{00000000-818B-49FD-B11B-7C6B433A0A0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818B-49FD-B11B-7C6B433A0A0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88.51</c:v>
                </c:pt>
                <c:pt idx="1">
                  <c:v>84.77</c:v>
                </c:pt>
                <c:pt idx="2">
                  <c:v>81.61</c:v>
                </c:pt>
                <c:pt idx="3">
                  <c:v>82.17</c:v>
                </c:pt>
                <c:pt idx="4">
                  <c:v>85.29</c:v>
                </c:pt>
              </c:numCache>
            </c:numRef>
          </c:val>
          <c:extLst>
            <c:ext xmlns:c16="http://schemas.microsoft.com/office/drawing/2014/chart" uri="{C3380CC4-5D6E-409C-BE32-E72D297353CC}">
              <c16:uniqueId val="{00000000-2360-4153-8339-64CCE486539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2360-4153-8339-64CCE486539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114.69</c:v>
                </c:pt>
                <c:pt idx="1">
                  <c:v>115.75</c:v>
                </c:pt>
                <c:pt idx="2">
                  <c:v>111.55</c:v>
                </c:pt>
                <c:pt idx="3">
                  <c:v>117.74</c:v>
                </c:pt>
                <c:pt idx="4">
                  <c:v>119.32</c:v>
                </c:pt>
              </c:numCache>
            </c:numRef>
          </c:val>
          <c:extLst>
            <c:ext xmlns:c16="http://schemas.microsoft.com/office/drawing/2014/chart" uri="{C3380CC4-5D6E-409C-BE32-E72D297353CC}">
              <c16:uniqueId val="{00000000-8C0B-4EC1-8BDA-36FEB7B8AA0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8C0B-4EC1-8BDA-36FEB7B8AA0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52.54</c:v>
                </c:pt>
                <c:pt idx="1">
                  <c:v>53.91</c:v>
                </c:pt>
                <c:pt idx="2">
                  <c:v>55.55</c:v>
                </c:pt>
                <c:pt idx="3">
                  <c:v>57.3</c:v>
                </c:pt>
                <c:pt idx="4">
                  <c:v>58.92</c:v>
                </c:pt>
              </c:numCache>
            </c:numRef>
          </c:val>
          <c:extLst>
            <c:ext xmlns:c16="http://schemas.microsoft.com/office/drawing/2014/chart" uri="{C3380CC4-5D6E-409C-BE32-E72D297353CC}">
              <c16:uniqueId val="{00000000-17EE-4E9B-BFCC-19F618DB8A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17EE-4E9B-BFCC-19F618DB8A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27.61</c:v>
                </c:pt>
                <c:pt idx="1">
                  <c:v>27.78</c:v>
                </c:pt>
                <c:pt idx="2">
                  <c:v>27.23</c:v>
                </c:pt>
                <c:pt idx="3">
                  <c:v>27.48</c:v>
                </c:pt>
                <c:pt idx="4">
                  <c:v>28.36</c:v>
                </c:pt>
              </c:numCache>
            </c:numRef>
          </c:val>
          <c:extLst>
            <c:ext xmlns:c16="http://schemas.microsoft.com/office/drawing/2014/chart" uri="{C3380CC4-5D6E-409C-BE32-E72D297353CC}">
              <c16:uniqueId val="{00000000-F7C6-4525-82FA-BDE8233D73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F7C6-4525-82FA-BDE8233D73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4E-4CBF-97F3-F1403A86AFB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A24E-4CBF-97F3-F1403A86AFB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574.41</c:v>
                </c:pt>
                <c:pt idx="1">
                  <c:v>638.37</c:v>
                </c:pt>
                <c:pt idx="2">
                  <c:v>674.85</c:v>
                </c:pt>
                <c:pt idx="3">
                  <c:v>734.22</c:v>
                </c:pt>
                <c:pt idx="4">
                  <c:v>791.64</c:v>
                </c:pt>
              </c:numCache>
            </c:numRef>
          </c:val>
          <c:extLst>
            <c:ext xmlns:c16="http://schemas.microsoft.com/office/drawing/2014/chart" uri="{C3380CC4-5D6E-409C-BE32-E72D297353CC}">
              <c16:uniqueId val="{00000000-8F95-40B0-8936-1A80A8D928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8F95-40B0-8936-1A80A8D928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285.24</c:v>
                </c:pt>
                <c:pt idx="1">
                  <c:v>282.62</c:v>
                </c:pt>
                <c:pt idx="2">
                  <c:v>264.10000000000002</c:v>
                </c:pt>
                <c:pt idx="3">
                  <c:v>239.61</c:v>
                </c:pt>
                <c:pt idx="4">
                  <c:v>213.89</c:v>
                </c:pt>
              </c:numCache>
            </c:numRef>
          </c:val>
          <c:extLst>
            <c:ext xmlns:c16="http://schemas.microsoft.com/office/drawing/2014/chart" uri="{C3380CC4-5D6E-409C-BE32-E72D297353CC}">
              <c16:uniqueId val="{00000000-0C6B-49EC-9560-358FE3E96D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0C6B-49EC-9560-358FE3E96D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111.24</c:v>
                </c:pt>
                <c:pt idx="1">
                  <c:v>111.01</c:v>
                </c:pt>
                <c:pt idx="2">
                  <c:v>107.72</c:v>
                </c:pt>
                <c:pt idx="3">
                  <c:v>113.74</c:v>
                </c:pt>
                <c:pt idx="4">
                  <c:v>115.4</c:v>
                </c:pt>
              </c:numCache>
            </c:numRef>
          </c:val>
          <c:extLst>
            <c:ext xmlns:c16="http://schemas.microsoft.com/office/drawing/2014/chart" uri="{C3380CC4-5D6E-409C-BE32-E72D297353CC}">
              <c16:uniqueId val="{00000000-F125-4CD2-911E-8932EBE084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F125-4CD2-911E-8932EBE084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234.88</c:v>
                </c:pt>
                <c:pt idx="1">
                  <c:v>237.16</c:v>
                </c:pt>
                <c:pt idx="2">
                  <c:v>245.79</c:v>
                </c:pt>
                <c:pt idx="3">
                  <c:v>233.43</c:v>
                </c:pt>
                <c:pt idx="4">
                  <c:v>232.13</c:v>
                </c:pt>
              </c:numCache>
            </c:numRef>
          </c:val>
          <c:extLst>
            <c:ext xmlns:c16="http://schemas.microsoft.com/office/drawing/2014/chart" uri="{C3380CC4-5D6E-409C-BE32-E72D297353CC}">
              <c16:uniqueId val="{00000000-40A8-413F-916F-33C5091F69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40A8-413F-916F-33C5091F69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57" zoomScaleNormal="100" workbookViewId="0">
      <selection activeCell="CC92" sqref="CC9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桑折町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10951</v>
      </c>
      <c r="AM8" s="58"/>
      <c r="AN8" s="58"/>
      <c r="AO8" s="58"/>
      <c r="AP8" s="58"/>
      <c r="AQ8" s="58"/>
      <c r="AR8" s="58"/>
      <c r="AS8" s="58"/>
      <c r="AT8" s="55">
        <f>データ!$S$6</f>
        <v>42.97</v>
      </c>
      <c r="AU8" s="56"/>
      <c r="AV8" s="56"/>
      <c r="AW8" s="56"/>
      <c r="AX8" s="56"/>
      <c r="AY8" s="56"/>
      <c r="AZ8" s="56"/>
      <c r="BA8" s="56"/>
      <c r="BB8" s="45">
        <f>データ!$T$6</f>
        <v>254.85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76.540000000000006</v>
      </c>
      <c r="J10" s="56"/>
      <c r="K10" s="56"/>
      <c r="L10" s="56"/>
      <c r="M10" s="56"/>
      <c r="N10" s="56"/>
      <c r="O10" s="57"/>
      <c r="P10" s="45">
        <f>データ!$P$6</f>
        <v>93.29</v>
      </c>
      <c r="Q10" s="45"/>
      <c r="R10" s="45"/>
      <c r="S10" s="45"/>
      <c r="T10" s="45"/>
      <c r="U10" s="45"/>
      <c r="V10" s="45"/>
      <c r="W10" s="58">
        <f>データ!$Q$6</f>
        <v>4818</v>
      </c>
      <c r="X10" s="58"/>
      <c r="Y10" s="58"/>
      <c r="Z10" s="58"/>
      <c r="AA10" s="58"/>
      <c r="AB10" s="58"/>
      <c r="AC10" s="58"/>
      <c r="AD10" s="2"/>
      <c r="AE10" s="2"/>
      <c r="AF10" s="2"/>
      <c r="AG10" s="2"/>
      <c r="AH10" s="2"/>
      <c r="AI10" s="2"/>
      <c r="AJ10" s="2"/>
      <c r="AK10" s="2"/>
      <c r="AL10" s="58">
        <f>データ!$U$6</f>
        <v>10164</v>
      </c>
      <c r="AM10" s="58"/>
      <c r="AN10" s="58"/>
      <c r="AO10" s="58"/>
      <c r="AP10" s="58"/>
      <c r="AQ10" s="58"/>
      <c r="AR10" s="58"/>
      <c r="AS10" s="58"/>
      <c r="AT10" s="55">
        <f>データ!$V$6</f>
        <v>19.149999999999999</v>
      </c>
      <c r="AU10" s="56"/>
      <c r="AV10" s="56"/>
      <c r="AW10" s="56"/>
      <c r="AX10" s="56"/>
      <c r="AY10" s="56"/>
      <c r="AZ10" s="56"/>
      <c r="BA10" s="56"/>
      <c r="BB10" s="45">
        <f>データ!$W$6</f>
        <v>530.76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o4N8z3AT+No/S4sNLNR9RcsLYUJe+mMmRimXSQSf/WR+mEWReuZvKe8X6/pBEGsmFcJsYFPddTunO687IS6dQ==" saltValue="N/asW7jFs8WWzBMyz1uES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73016</v>
      </c>
      <c r="D6" s="20">
        <f t="shared" si="3"/>
        <v>46</v>
      </c>
      <c r="E6" s="20">
        <f t="shared" si="3"/>
        <v>1</v>
      </c>
      <c r="F6" s="20">
        <f t="shared" si="3"/>
        <v>0</v>
      </c>
      <c r="G6" s="20">
        <f t="shared" si="3"/>
        <v>1</v>
      </c>
      <c r="H6" s="20" t="str">
        <f t="shared" si="3"/>
        <v>福島県　桑折町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76.540000000000006</v>
      </c>
      <c r="P6" s="21">
        <f t="shared" si="3"/>
        <v>93.29</v>
      </c>
      <c r="Q6" s="21">
        <f t="shared" si="3"/>
        <v>4818</v>
      </c>
      <c r="R6" s="21">
        <f t="shared" si="3"/>
        <v>10951</v>
      </c>
      <c r="S6" s="21">
        <f t="shared" si="3"/>
        <v>42.97</v>
      </c>
      <c r="T6" s="21">
        <f t="shared" si="3"/>
        <v>254.85</v>
      </c>
      <c r="U6" s="21">
        <f t="shared" si="3"/>
        <v>10164</v>
      </c>
      <c r="V6" s="21">
        <f t="shared" si="3"/>
        <v>19.149999999999999</v>
      </c>
      <c r="W6" s="21">
        <f t="shared" si="3"/>
        <v>530.76</v>
      </c>
      <c r="X6" s="22">
        <f>IF(X7="",NA(),X7)</f>
        <v>114.69</v>
      </c>
      <c r="Y6" s="22">
        <f t="shared" ref="Y6:AG6" si="4">IF(Y7="",NA(),Y7)</f>
        <v>115.75</v>
      </c>
      <c r="Z6" s="22">
        <f t="shared" si="4"/>
        <v>111.55</v>
      </c>
      <c r="AA6" s="22">
        <f t="shared" si="4"/>
        <v>117.74</v>
      </c>
      <c r="AB6" s="22">
        <f t="shared" si="4"/>
        <v>119.32</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574.41</v>
      </c>
      <c r="AU6" s="22">
        <f t="shared" ref="AU6:BC6" si="6">IF(AU7="",NA(),AU7)</f>
        <v>638.37</v>
      </c>
      <c r="AV6" s="22">
        <f t="shared" si="6"/>
        <v>674.85</v>
      </c>
      <c r="AW6" s="22">
        <f t="shared" si="6"/>
        <v>734.22</v>
      </c>
      <c r="AX6" s="22">
        <f t="shared" si="6"/>
        <v>791.64</v>
      </c>
      <c r="AY6" s="22">
        <f t="shared" si="6"/>
        <v>371.81</v>
      </c>
      <c r="AZ6" s="22">
        <f t="shared" si="6"/>
        <v>384.23</v>
      </c>
      <c r="BA6" s="22">
        <f t="shared" si="6"/>
        <v>364.3</v>
      </c>
      <c r="BB6" s="22">
        <f t="shared" si="6"/>
        <v>378.87</v>
      </c>
      <c r="BC6" s="22">
        <f t="shared" si="6"/>
        <v>362.35</v>
      </c>
      <c r="BD6" s="21" t="str">
        <f>IF(BD7="","",IF(BD7="-","【-】","【"&amp;SUBSTITUTE(TEXT(BD7,"#,##0.00"),"-","△")&amp;"】"))</f>
        <v>【239.69】</v>
      </c>
      <c r="BE6" s="22">
        <f>IF(BE7="",NA(),BE7)</f>
        <v>285.24</v>
      </c>
      <c r="BF6" s="22">
        <f t="shared" ref="BF6:BN6" si="7">IF(BF7="",NA(),BF7)</f>
        <v>282.62</v>
      </c>
      <c r="BG6" s="22">
        <f t="shared" si="7"/>
        <v>264.10000000000002</v>
      </c>
      <c r="BH6" s="22">
        <f t="shared" si="7"/>
        <v>239.61</v>
      </c>
      <c r="BI6" s="22">
        <f t="shared" si="7"/>
        <v>213.89</v>
      </c>
      <c r="BJ6" s="22">
        <f t="shared" si="7"/>
        <v>465.85</v>
      </c>
      <c r="BK6" s="22">
        <f t="shared" si="7"/>
        <v>439.43</v>
      </c>
      <c r="BL6" s="22">
        <f t="shared" si="7"/>
        <v>438.41</v>
      </c>
      <c r="BM6" s="22">
        <f t="shared" si="7"/>
        <v>430.23</v>
      </c>
      <c r="BN6" s="22">
        <f t="shared" si="7"/>
        <v>429.24</v>
      </c>
      <c r="BO6" s="21" t="str">
        <f>IF(BO7="","",IF(BO7="-","【-】","【"&amp;SUBSTITUTE(TEXT(BO7,"#,##0.00"),"-","△")&amp;"】"))</f>
        <v>【264.86】</v>
      </c>
      <c r="BP6" s="22">
        <f>IF(BP7="",NA(),BP7)</f>
        <v>111.24</v>
      </c>
      <c r="BQ6" s="22">
        <f t="shared" ref="BQ6:BY6" si="8">IF(BQ7="",NA(),BQ7)</f>
        <v>111.01</v>
      </c>
      <c r="BR6" s="22">
        <f t="shared" si="8"/>
        <v>107.72</v>
      </c>
      <c r="BS6" s="22">
        <f t="shared" si="8"/>
        <v>113.74</v>
      </c>
      <c r="BT6" s="22">
        <f t="shared" si="8"/>
        <v>115.4</v>
      </c>
      <c r="BU6" s="22">
        <f t="shared" si="8"/>
        <v>92.39</v>
      </c>
      <c r="BV6" s="22">
        <f t="shared" si="8"/>
        <v>94.41</v>
      </c>
      <c r="BW6" s="22">
        <f t="shared" si="8"/>
        <v>90.96</v>
      </c>
      <c r="BX6" s="22">
        <f t="shared" si="8"/>
        <v>90.66</v>
      </c>
      <c r="BY6" s="22">
        <f t="shared" si="8"/>
        <v>90.78</v>
      </c>
      <c r="BZ6" s="21" t="str">
        <f>IF(BZ7="","",IF(BZ7="-","【-】","【"&amp;SUBSTITUTE(TEXT(BZ7,"#,##0.00"),"-","△")&amp;"】"))</f>
        <v>【97.59】</v>
      </c>
      <c r="CA6" s="22">
        <f>IF(CA7="",NA(),CA7)</f>
        <v>234.88</v>
      </c>
      <c r="CB6" s="22">
        <f t="shared" ref="CB6:CJ6" si="9">IF(CB7="",NA(),CB7)</f>
        <v>237.16</v>
      </c>
      <c r="CC6" s="22">
        <f t="shared" si="9"/>
        <v>245.79</v>
      </c>
      <c r="CD6" s="22">
        <f t="shared" si="9"/>
        <v>233.43</v>
      </c>
      <c r="CE6" s="22">
        <f t="shared" si="9"/>
        <v>232.13</v>
      </c>
      <c r="CF6" s="22">
        <f t="shared" si="9"/>
        <v>192.98</v>
      </c>
      <c r="CG6" s="22">
        <f t="shared" si="9"/>
        <v>192.13</v>
      </c>
      <c r="CH6" s="22">
        <f t="shared" si="9"/>
        <v>197.04</v>
      </c>
      <c r="CI6" s="22">
        <f t="shared" si="9"/>
        <v>199.33</v>
      </c>
      <c r="CJ6" s="22">
        <f t="shared" si="9"/>
        <v>202.75</v>
      </c>
      <c r="CK6" s="21" t="str">
        <f>IF(CK7="","",IF(CK7="-","【-】","【"&amp;SUBSTITUTE(TEXT(CK7,"#,##0.00"),"-","△")&amp;"】"))</f>
        <v>【181.66】</v>
      </c>
      <c r="CL6" s="22">
        <f>IF(CL7="",NA(),CL7)</f>
        <v>61.03</v>
      </c>
      <c r="CM6" s="22">
        <f t="shared" ref="CM6:CU6" si="10">IF(CM7="",NA(),CM7)</f>
        <v>59.36</v>
      </c>
      <c r="CN6" s="22">
        <f t="shared" si="10"/>
        <v>60.59</v>
      </c>
      <c r="CO6" s="22">
        <f t="shared" si="10"/>
        <v>60.41</v>
      </c>
      <c r="CP6" s="22">
        <f t="shared" si="10"/>
        <v>58.72</v>
      </c>
      <c r="CQ6" s="22">
        <f t="shared" si="10"/>
        <v>54.43</v>
      </c>
      <c r="CR6" s="22">
        <f t="shared" si="10"/>
        <v>53.87</v>
      </c>
      <c r="CS6" s="22">
        <f t="shared" si="10"/>
        <v>54.49</v>
      </c>
      <c r="CT6" s="22">
        <f t="shared" si="10"/>
        <v>54.8</v>
      </c>
      <c r="CU6" s="22">
        <f t="shared" si="10"/>
        <v>55.47</v>
      </c>
      <c r="CV6" s="21" t="str">
        <f>IF(CV7="","",IF(CV7="-","【-】","【"&amp;SUBSTITUTE(TEXT(CV7,"#,##0.00"),"-","△")&amp;"】"))</f>
        <v>【60.21】</v>
      </c>
      <c r="CW6" s="22">
        <f>IF(CW7="",NA(),CW7)</f>
        <v>88.51</v>
      </c>
      <c r="CX6" s="22">
        <f t="shared" ref="CX6:DF6" si="11">IF(CX7="",NA(),CX7)</f>
        <v>84.77</v>
      </c>
      <c r="CY6" s="22">
        <f t="shared" si="11"/>
        <v>81.61</v>
      </c>
      <c r="CZ6" s="22">
        <f t="shared" si="11"/>
        <v>82.17</v>
      </c>
      <c r="DA6" s="22">
        <f t="shared" si="11"/>
        <v>85.29</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52.54</v>
      </c>
      <c r="DI6" s="22">
        <f t="shared" ref="DI6:DQ6" si="12">IF(DI7="",NA(),DI7)</f>
        <v>53.91</v>
      </c>
      <c r="DJ6" s="22">
        <f t="shared" si="12"/>
        <v>55.55</v>
      </c>
      <c r="DK6" s="22">
        <f t="shared" si="12"/>
        <v>57.3</v>
      </c>
      <c r="DL6" s="22">
        <f t="shared" si="12"/>
        <v>58.92</v>
      </c>
      <c r="DM6" s="22">
        <f t="shared" si="12"/>
        <v>49.39</v>
      </c>
      <c r="DN6" s="22">
        <f t="shared" si="12"/>
        <v>50.75</v>
      </c>
      <c r="DO6" s="22">
        <f t="shared" si="12"/>
        <v>51.72</v>
      </c>
      <c r="DP6" s="22">
        <f t="shared" si="12"/>
        <v>52.27</v>
      </c>
      <c r="DQ6" s="22">
        <f t="shared" si="12"/>
        <v>52.87</v>
      </c>
      <c r="DR6" s="21" t="str">
        <f>IF(DR7="","",IF(DR7="-","【-】","【"&amp;SUBSTITUTE(TEXT(DR7,"#,##0.00"),"-","△")&amp;"】"))</f>
        <v>【52.41】</v>
      </c>
      <c r="DS6" s="22">
        <f>IF(DS7="",NA(),DS7)</f>
        <v>27.61</v>
      </c>
      <c r="DT6" s="22">
        <f t="shared" ref="DT6:EB6" si="13">IF(DT7="",NA(),DT7)</f>
        <v>27.78</v>
      </c>
      <c r="DU6" s="22">
        <f t="shared" si="13"/>
        <v>27.23</v>
      </c>
      <c r="DV6" s="22">
        <f t="shared" si="13"/>
        <v>27.48</v>
      </c>
      <c r="DW6" s="22">
        <f t="shared" si="13"/>
        <v>28.36</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2">
        <f t="shared" si="14"/>
        <v>0.05</v>
      </c>
      <c r="EG6" s="22">
        <f t="shared" si="14"/>
        <v>0.08</v>
      </c>
      <c r="EH6" s="22">
        <f t="shared" si="14"/>
        <v>0.04</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73016</v>
      </c>
      <c r="D7" s="24">
        <v>46</v>
      </c>
      <c r="E7" s="24">
        <v>1</v>
      </c>
      <c r="F7" s="24">
        <v>0</v>
      </c>
      <c r="G7" s="24">
        <v>1</v>
      </c>
      <c r="H7" s="24" t="s">
        <v>93</v>
      </c>
      <c r="I7" s="24" t="s">
        <v>94</v>
      </c>
      <c r="J7" s="24" t="s">
        <v>95</v>
      </c>
      <c r="K7" s="24" t="s">
        <v>96</v>
      </c>
      <c r="L7" s="24" t="s">
        <v>97</v>
      </c>
      <c r="M7" s="24" t="s">
        <v>98</v>
      </c>
      <c r="N7" s="25" t="s">
        <v>99</v>
      </c>
      <c r="O7" s="25">
        <v>76.540000000000006</v>
      </c>
      <c r="P7" s="25">
        <v>93.29</v>
      </c>
      <c r="Q7" s="25">
        <v>4818</v>
      </c>
      <c r="R7" s="25">
        <v>10951</v>
      </c>
      <c r="S7" s="25">
        <v>42.97</v>
      </c>
      <c r="T7" s="25">
        <v>254.85</v>
      </c>
      <c r="U7" s="25">
        <v>10164</v>
      </c>
      <c r="V7" s="25">
        <v>19.149999999999999</v>
      </c>
      <c r="W7" s="25">
        <v>530.76</v>
      </c>
      <c r="X7" s="25">
        <v>114.69</v>
      </c>
      <c r="Y7" s="25">
        <v>115.75</v>
      </c>
      <c r="Z7" s="25">
        <v>111.55</v>
      </c>
      <c r="AA7" s="25">
        <v>117.74</v>
      </c>
      <c r="AB7" s="25">
        <v>119.32</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574.41</v>
      </c>
      <c r="AU7" s="25">
        <v>638.37</v>
      </c>
      <c r="AV7" s="25">
        <v>674.85</v>
      </c>
      <c r="AW7" s="25">
        <v>734.22</v>
      </c>
      <c r="AX7" s="25">
        <v>791.64</v>
      </c>
      <c r="AY7" s="25">
        <v>371.81</v>
      </c>
      <c r="AZ7" s="25">
        <v>384.23</v>
      </c>
      <c r="BA7" s="25">
        <v>364.3</v>
      </c>
      <c r="BB7" s="25">
        <v>378.87</v>
      </c>
      <c r="BC7" s="25">
        <v>362.35</v>
      </c>
      <c r="BD7" s="25">
        <v>239.69</v>
      </c>
      <c r="BE7" s="25">
        <v>285.24</v>
      </c>
      <c r="BF7" s="25">
        <v>282.62</v>
      </c>
      <c r="BG7" s="25">
        <v>264.10000000000002</v>
      </c>
      <c r="BH7" s="25">
        <v>239.61</v>
      </c>
      <c r="BI7" s="25">
        <v>213.89</v>
      </c>
      <c r="BJ7" s="25">
        <v>465.85</v>
      </c>
      <c r="BK7" s="25">
        <v>439.43</v>
      </c>
      <c r="BL7" s="25">
        <v>438.41</v>
      </c>
      <c r="BM7" s="25">
        <v>430.23</v>
      </c>
      <c r="BN7" s="25">
        <v>429.24</v>
      </c>
      <c r="BO7" s="25">
        <v>264.86</v>
      </c>
      <c r="BP7" s="25">
        <v>111.24</v>
      </c>
      <c r="BQ7" s="25">
        <v>111.01</v>
      </c>
      <c r="BR7" s="25">
        <v>107.72</v>
      </c>
      <c r="BS7" s="25">
        <v>113.74</v>
      </c>
      <c r="BT7" s="25">
        <v>115.4</v>
      </c>
      <c r="BU7" s="25">
        <v>92.39</v>
      </c>
      <c r="BV7" s="25">
        <v>94.41</v>
      </c>
      <c r="BW7" s="25">
        <v>90.96</v>
      </c>
      <c r="BX7" s="25">
        <v>90.66</v>
      </c>
      <c r="BY7" s="25">
        <v>90.78</v>
      </c>
      <c r="BZ7" s="25">
        <v>97.59</v>
      </c>
      <c r="CA7" s="25">
        <v>234.88</v>
      </c>
      <c r="CB7" s="25">
        <v>237.16</v>
      </c>
      <c r="CC7" s="25">
        <v>245.79</v>
      </c>
      <c r="CD7" s="25">
        <v>233.43</v>
      </c>
      <c r="CE7" s="25">
        <v>232.13</v>
      </c>
      <c r="CF7" s="25">
        <v>192.98</v>
      </c>
      <c r="CG7" s="25">
        <v>192.13</v>
      </c>
      <c r="CH7" s="25">
        <v>197.04</v>
      </c>
      <c r="CI7" s="25">
        <v>199.33</v>
      </c>
      <c r="CJ7" s="25">
        <v>202.75</v>
      </c>
      <c r="CK7" s="25">
        <v>181.66</v>
      </c>
      <c r="CL7" s="25">
        <v>61.03</v>
      </c>
      <c r="CM7" s="25">
        <v>59.36</v>
      </c>
      <c r="CN7" s="25">
        <v>60.59</v>
      </c>
      <c r="CO7" s="25">
        <v>60.41</v>
      </c>
      <c r="CP7" s="25">
        <v>58.72</v>
      </c>
      <c r="CQ7" s="25">
        <v>54.43</v>
      </c>
      <c r="CR7" s="25">
        <v>53.87</v>
      </c>
      <c r="CS7" s="25">
        <v>54.49</v>
      </c>
      <c r="CT7" s="25">
        <v>54.8</v>
      </c>
      <c r="CU7" s="25">
        <v>55.47</v>
      </c>
      <c r="CV7" s="25">
        <v>60.21</v>
      </c>
      <c r="CW7" s="25">
        <v>88.51</v>
      </c>
      <c r="CX7" s="25">
        <v>84.77</v>
      </c>
      <c r="CY7" s="25">
        <v>81.61</v>
      </c>
      <c r="CZ7" s="25">
        <v>82.17</v>
      </c>
      <c r="DA7" s="25">
        <v>85.29</v>
      </c>
      <c r="DB7" s="25">
        <v>79.44</v>
      </c>
      <c r="DC7" s="25">
        <v>79.489999999999995</v>
      </c>
      <c r="DD7" s="25">
        <v>78.8</v>
      </c>
      <c r="DE7" s="25">
        <v>77.98</v>
      </c>
      <c r="DF7" s="25">
        <v>76.97</v>
      </c>
      <c r="DG7" s="25">
        <v>89.21</v>
      </c>
      <c r="DH7" s="25">
        <v>52.54</v>
      </c>
      <c r="DI7" s="25">
        <v>53.91</v>
      </c>
      <c r="DJ7" s="25">
        <v>55.55</v>
      </c>
      <c r="DK7" s="25">
        <v>57.3</v>
      </c>
      <c r="DL7" s="25">
        <v>58.92</v>
      </c>
      <c r="DM7" s="25">
        <v>49.39</v>
      </c>
      <c r="DN7" s="25">
        <v>50.75</v>
      </c>
      <c r="DO7" s="25">
        <v>51.72</v>
      </c>
      <c r="DP7" s="25">
        <v>52.27</v>
      </c>
      <c r="DQ7" s="25">
        <v>52.87</v>
      </c>
      <c r="DR7" s="25">
        <v>52.41</v>
      </c>
      <c r="DS7" s="25">
        <v>27.61</v>
      </c>
      <c r="DT7" s="25">
        <v>27.78</v>
      </c>
      <c r="DU7" s="25">
        <v>27.23</v>
      </c>
      <c r="DV7" s="25">
        <v>27.48</v>
      </c>
      <c r="DW7" s="25">
        <v>28.36</v>
      </c>
      <c r="DX7" s="25">
        <v>18.57</v>
      </c>
      <c r="DY7" s="25">
        <v>21.14</v>
      </c>
      <c r="DZ7" s="25">
        <v>22.12</v>
      </c>
      <c r="EA7" s="25">
        <v>25.67</v>
      </c>
      <c r="EB7" s="25">
        <v>26.86</v>
      </c>
      <c r="EC7" s="25">
        <v>26.78</v>
      </c>
      <c r="ED7" s="25">
        <v>0</v>
      </c>
      <c r="EE7" s="25">
        <v>0</v>
      </c>
      <c r="EF7" s="25">
        <v>0.05</v>
      </c>
      <c r="EG7" s="25">
        <v>0.08</v>
      </c>
      <c r="EH7" s="25">
        <v>0.04</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佐藤美智子</cp:lastModifiedBy>
  <dcterms:created xsi:type="dcterms:W3CDTF">2025-12-12T09:12:22Z</dcterms:created>
  <dcterms:modified xsi:type="dcterms:W3CDTF">2026-01-15T04:04:59Z</dcterms:modified>
  <cp:category/>
</cp:coreProperties>
</file>