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0.152.96.40\FileA\建設部\上下水道課\11_業務係\01_上水道業務\01_総務関係\01_県関係通知照会\02_照会回答\03_市町村財政課\02_経営比較分析\R07（R6年度分）\【経営比較分析表】2024_072141_46_010\【経営比較分析表】2024_072141_46_010\"/>
    </mc:Choice>
  </mc:AlternateContent>
  <xr:revisionPtr revIDLastSave="0" documentId="13_ncr:1_{07A63FDA-F7A5-4A09-AECD-387094F41E2E}" xr6:coauthVersionLast="47" xr6:coauthVersionMax="47" xr10:uidLastSave="{00000000-0000-0000-0000-000000000000}"/>
  <workbookProtection workbookAlgorithmName="SHA-512" workbookHashValue="y05qvRs4Yo3/sXw7Y6yhXB9LPhwX/T1hWPdtwtWCCZGje0O3+BCPi7FW+I305aKauncBWlUQv4sGsFpDlk+PVw==" workbookSaltValue="5GF4VpuSq+5AFVHCmeU4k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AD8" i="4" s="1"/>
  <c r="L6" i="5"/>
  <c r="K6" i="5"/>
  <c r="P8" i="4" s="1"/>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W10" i="4"/>
  <c r="I10" i="4"/>
  <c r="B10" i="4"/>
  <c r="BB8" i="4"/>
  <c r="AT8" i="4"/>
  <c r="W8" i="4"/>
  <c r="I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<sst xmlns="http://schemas.openxmlformats.org/spreadsheetml/2006/main" count="228" uniqueCount="112">
  <si>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</si>
  <si>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</si>
  <si>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</si>
  <si>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</si>
  <si>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</si>
  <si>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</si>
  <si>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</si>
  <si>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</si>
  <si>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</si>
  <si>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</si>
  <si>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</si>
  <si>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</si>
  <si>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</si>
  <si>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</si>
  <si>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</si>
  <si>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</si>
  <si>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</si>
  <si>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</si>
  <si>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</si>
  <si>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</si>
  <si>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</si>
  <si>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</si>
  <si>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</si>
  <si>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</si>
  <si>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</si>
  <si>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</si>
  <si>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</si>
  <si>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</si>
  <si>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</si>
  <si>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</si>
  <si>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</si>
  <si>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</si>
  <si>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</si>
  <si>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</si>
  <si>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</si>
  <si>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</si>
  <si>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</si>
  <si>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</si>
  <si>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</si>
  <si>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</si>
  <si>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</si>
  <si>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</si>
  <si>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</si>
  <si>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</si>
  <si>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</si>
  <si>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</si>
  <si>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</si>
  <si>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</si>
  <si>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</si>
  <si>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</si>
  <si>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</si>
  <si>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</si>
  <si>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</si>
  <si>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</si>
  <si>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</si>
  <si>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</si>
  <si>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</si>
  <si>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</si>
  <si>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</si>
  <si>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</si>
  <si>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</si>
  <si>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</si>
  <si>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</si>
  <si>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</si>
  <si>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</si>
  <si>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</si>
  <si>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</si>
  <si>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</si>
  <si>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</si>
  <si>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</si>
  <si>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</si>
  <si>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</si>
  <si>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</si>
  <si>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</si>
  <si>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</si>
  <si>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</si>
  <si>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</si>
  <si>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</si>
  <si>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</si>
  <si>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</si>
  <si>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</si>
  <si>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</si>
  <si>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</si>
  <si>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</si>
  <si>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</si>
  <si>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</si>
  <si>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</si>
  <si>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</si>
  <si>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</si>
  <si>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</si>
  <si>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</si>
  <si>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</si>
  <si>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</si>
  <si>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本宮市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</si>
  <si>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</si>
  <si>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</si>
  <si>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</si>
  <si>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</si>
  <si>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</si>
  <si>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</si>
  <si>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</si>
  <si>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</si>
  <si>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</si>
  <si>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</si>
  <si>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</si>
  <si>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</si>
  <si>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</si>
  <si>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</si>
  <si>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</si>
  <si>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管路経年劣化率については、全国及び類似団体平均値よりも低い数値となっているが、現在の管路更新率では更新が追い付かないことから、将来の更新需要を見極め計画的かつ効率的な更新を進めていく必要がある。
※R04数値の訂正
②管路経年化率　7.90
③管路更新率　　0.18</t>
    <rPh sb="1" eb="3">
      <t>カンロ</t>
    </rPh>
    <rPh sb="3" eb="5">
      <t>ケイネン</t>
    </rPh>
    <rPh sb="5" eb="8">
      <t>レッカリツ</t>
    </rPh>
    <rPh sb="16" eb="17">
      <t>オヨ</t>
    </rPh>
    <rPh sb="22" eb="24">
      <t>ヘイキン</t>
    </rPh>
    <rPh sb="24" eb="25">
      <t>チ</t>
    </rPh>
    <rPh sb="28" eb="29">
      <t>ヒク</t>
    </rPh>
    <rPh sb="30" eb="32">
      <t>スウチ</t>
    </rPh>
    <rPh sb="40" eb="42">
      <t>ゲンザイ</t>
    </rPh>
    <rPh sb="43" eb="48">
      <t>カンロコウシンリツ</t>
    </rPh>
    <rPh sb="50" eb="52">
      <t>コウシン</t>
    </rPh>
    <rPh sb="53" eb="54">
      <t>オ</t>
    </rPh>
    <rPh sb="55" eb="56">
      <t>ツ</t>
    </rPh>
    <rPh sb="64" eb="66">
      <t>ショウライ</t>
    </rPh>
    <rPh sb="72" eb="74">
      <t>ミキワ</t>
    </rPh>
    <rPh sb="75" eb="78">
      <t>ケイカクテキ</t>
    </rPh>
    <rPh sb="80" eb="83">
      <t>コウリツテキ</t>
    </rPh>
    <rPh sb="84" eb="86">
      <t>コウシン</t>
    </rPh>
    <rPh sb="87" eb="88">
      <t>スス</t>
    </rPh>
    <rPh sb="92" eb="94">
      <t>ヒツヨウ</t>
    </rPh>
    <phoneticPr fontId="4"/>
  </si>
  <si>
    <t>　今後も人口減少等による給水収益の減少、人件費や物価の高騰による施設維持費用の増大などが予測されることから、将来にわたる持続的な安定経営を目指し、投資計画の見直しや適切な料金水準や料金体系の検討を継続していく必要がある。</t>
    <rPh sb="44" eb="46">
      <t>ヨソク</t>
    </rPh>
    <rPh sb="73" eb="77">
      <t>トウシケイカク</t>
    </rPh>
    <rPh sb="78" eb="80">
      <t>ミナオ</t>
    </rPh>
    <rPh sb="98" eb="100">
      <t>ケイゾク</t>
    </rPh>
    <rPh sb="104" eb="106">
      <t>ヒツヨウ</t>
    </rPh>
    <phoneticPr fontId="4"/>
  </si>
  <si>
    <t>　経常収支比率は給水収益の増加や人件費の減少等により、昨年に引き続き100%以上を維持している状況である。
　料金回収率については前年比較から微増となったが、令和元年度以降100%を下回る状況が続いている。浄水場等の維持管理費用の増加に対する補填として一般会計からの繰入が続いている状況であり、将来的な水道水の安定供給に向けて適切な料金水準や料金体系の検討が課題である。
　企業債残高対給水収益比率については、類似団体平均値と比較して低い状態であるが、今後、施設や管路の老朽化に伴う更新時期を控えているため借入額の増加が見込まれる。
　施設利用率は全国平均値並みであるが、今後の人口動態や施設の運用状況を分析し、効率的かつ経済的な施設運用の検討を進めていく必要がある。
　有収率は類似団体平均値と比較し高水準をキープしている状況であり、漏水時の早期発見と適切な対処ができていることが要因と考えられる。</t>
    <rPh sb="1" eb="7">
      <t>ケイジョウシュウシヒリツ</t>
    </rPh>
    <rPh sb="8" eb="12">
      <t>キュウスイシュウエキ</t>
    </rPh>
    <rPh sb="13" eb="15">
      <t>ゾウカ</t>
    </rPh>
    <rPh sb="16" eb="19">
      <t>ジンケンヒ</t>
    </rPh>
    <rPh sb="20" eb="22">
      <t>ゲンショウ</t>
    </rPh>
    <rPh sb="22" eb="23">
      <t>トウ</t>
    </rPh>
    <rPh sb="27" eb="29">
      <t>サクネン</t>
    </rPh>
    <rPh sb="30" eb="31">
      <t>ヒ</t>
    </rPh>
    <rPh sb="32" eb="33">
      <t>ツヅ</t>
    </rPh>
    <rPh sb="38" eb="40">
      <t>イジョウ</t>
    </rPh>
    <rPh sb="41" eb="43">
      <t>イジ</t>
    </rPh>
    <rPh sb="47" eb="49">
      <t>ジョウキョウ</t>
    </rPh>
    <rPh sb="67" eb="69">
      <t>ヒカク</t>
    </rPh>
    <rPh sb="71" eb="73">
      <t>ビゾウ</t>
    </rPh>
    <rPh sb="79" eb="81">
      <t>レイワ</t>
    </rPh>
    <rPh sb="81" eb="84">
      <t>ガンネンド</t>
    </rPh>
    <rPh sb="84" eb="86">
      <t>イコウ</t>
    </rPh>
    <rPh sb="91" eb="93">
      <t>シタマワ</t>
    </rPh>
    <rPh sb="94" eb="96">
      <t>ジョウキョウ</t>
    </rPh>
    <rPh sb="97" eb="98">
      <t>ツヅ</t>
    </rPh>
    <rPh sb="103" eb="107">
      <t>ジョウスイジョウトウ</t>
    </rPh>
    <rPh sb="110" eb="114">
      <t>カンリヒヨウ</t>
    </rPh>
    <rPh sb="115" eb="117">
      <t>ゾウカ</t>
    </rPh>
    <rPh sb="118" eb="119">
      <t>タイ</t>
    </rPh>
    <rPh sb="121" eb="123">
      <t>ホテン</t>
    </rPh>
    <rPh sb="126" eb="130">
      <t>イッパンカイケイ</t>
    </rPh>
    <rPh sb="136" eb="137">
      <t>ツヅ</t>
    </rPh>
    <rPh sb="141" eb="143">
      <t>ジョウキョウ</t>
    </rPh>
    <rPh sb="147" eb="149">
      <t>ショウライ</t>
    </rPh>
    <rPh sb="149" eb="150">
      <t>テキ</t>
    </rPh>
    <rPh sb="151" eb="154">
      <t>スイドウスイ</t>
    </rPh>
    <rPh sb="155" eb="159">
      <t>アンテイキョウキュウ</t>
    </rPh>
    <rPh sb="160" eb="161">
      <t>ム</t>
    </rPh>
    <rPh sb="179" eb="181">
      <t>カダイ</t>
    </rPh>
    <rPh sb="187" eb="190">
      <t>キギョウサイ</t>
    </rPh>
    <rPh sb="190" eb="192">
      <t>ザンダカ</t>
    </rPh>
    <rPh sb="192" eb="193">
      <t>タイ</t>
    </rPh>
    <rPh sb="193" eb="199">
      <t>キュウスイシュウエキヒリツ</t>
    </rPh>
    <rPh sb="209" eb="212">
      <t>ヘイキンチ</t>
    </rPh>
    <rPh sb="213" eb="215">
      <t>ヒカク</t>
    </rPh>
    <rPh sb="217" eb="218">
      <t>ヒク</t>
    </rPh>
    <rPh sb="219" eb="221">
      <t>ジョウタイ</t>
    </rPh>
    <rPh sb="226" eb="228">
      <t>コンゴ</t>
    </rPh>
    <rPh sb="229" eb="231">
      <t>シセツ</t>
    </rPh>
    <rPh sb="232" eb="234">
      <t>カンロ</t>
    </rPh>
    <rPh sb="235" eb="238">
      <t>ロウキュウカ</t>
    </rPh>
    <rPh sb="239" eb="240">
      <t>トモナ</t>
    </rPh>
    <rPh sb="241" eb="243">
      <t>コウシン</t>
    </rPh>
    <rPh sb="243" eb="245">
      <t>ジキ</t>
    </rPh>
    <rPh sb="246" eb="247">
      <t>ヒカ</t>
    </rPh>
    <rPh sb="253" eb="256">
      <t>カリイレガク</t>
    </rPh>
    <rPh sb="257" eb="259">
      <t>ゾウカ</t>
    </rPh>
    <rPh sb="260" eb="262">
      <t>ミコ</t>
    </rPh>
    <rPh sb="268" eb="273">
      <t>シセツリヨウリツ</t>
    </rPh>
    <rPh sb="276" eb="278">
      <t>ヘイキン</t>
    </rPh>
    <rPh sb="278" eb="279">
      <t>チ</t>
    </rPh>
    <rPh sb="279" eb="280">
      <t>ナ</t>
    </rPh>
    <rPh sb="286" eb="288">
      <t>コンゴ</t>
    </rPh>
    <rPh sb="290" eb="291">
      <t>クチ</t>
    </rPh>
    <rPh sb="291" eb="293">
      <t>ドウタイ</t>
    </rPh>
    <rPh sb="294" eb="296">
      <t>シセツ</t>
    </rPh>
    <rPh sb="297" eb="301">
      <t>ウンヨウジョウキョウ</t>
    </rPh>
    <rPh sb="302" eb="304">
      <t>ブンセキ</t>
    </rPh>
    <rPh sb="306" eb="309">
      <t>コウリツテキ</t>
    </rPh>
    <rPh sb="311" eb="314">
      <t>ケイザイテキ</t>
    </rPh>
    <rPh sb="320" eb="322">
      <t>ケントウ</t>
    </rPh>
    <rPh sb="323" eb="324">
      <t>スス</t>
    </rPh>
    <rPh sb="328" eb="330">
      <t>ヒツヨウ</t>
    </rPh>
    <rPh sb="336" eb="339">
      <t>ユウシュウリツ</t>
    </rPh>
    <rPh sb="340" eb="342">
      <t>ルイジ</t>
    </rPh>
    <rPh sb="342" eb="344">
      <t>ダンタイ</t>
    </rPh>
    <rPh sb="348" eb="350">
      <t>ヒカク</t>
    </rPh>
    <rPh sb="362" eb="364">
      <t>ジョウキョウ</t>
    </rPh>
    <rPh sb="368" eb="370">
      <t>ロウスイ</t>
    </rPh>
    <rPh sb="370" eb="371">
      <t>ジ</t>
    </rPh>
    <rPh sb="372" eb="376">
      <t>ソウキハッケン</t>
    </rPh>
    <rPh sb="380" eb="382">
      <t>タイショ</t>
    </rPh>
    <rPh sb="391" eb="393">
      <t>ヨウイン</t>
    </rPh>
    <rPh sb="394" eb="395">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</si>
</sst>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c:v>
                </c:pt>
                <c:pt idx="1">
                  <c:v>0.19</c:v>
                </c:pt>
                <c:pt idx="2" formatCode="#,##0.00;&quot;△&quot;#,##0.00">
                  <c:v>0</c:v>
                </c:pt>
                <c:pt idx="3">
                  <c:v>0.15</c:v>
                </c:pt>
                <c:pt idx="4" formatCode="#,##0.00;&quot;△&quot;#,##0.00">
                  <c:v>0</c:v>
                </c:pt>
              </c:numCache>
            </c:numRef>
          </c:val>
          <c:extLst>
            <c:ext xmlns:c16="http://schemas.microsoft.com/office/drawing/2014/chart" uri="{C3380CC4-5D6E-409C-BE32-E72D297353CC}">
              <c16:uniqueId val="{00000000-5E41-400F-97E4-A9F959BE092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5E41-400F-97E4-A9F959BE092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54.57</c:v>
                </c:pt>
                <c:pt idx="1">
                  <c:v>56.85</c:v>
                </c:pt>
                <c:pt idx="2">
                  <c:v>55.05</c:v>
                </c:pt>
                <c:pt idx="3">
                  <c:v>57.68</c:v>
                </c:pt>
                <c:pt idx="4">
                  <c:v>60.09</c:v>
                </c:pt>
              </c:numCache>
            </c:numRef>
          </c:val>
          <c:extLst>
            <c:ext xmlns:c16="http://schemas.microsoft.com/office/drawing/2014/chart" uri="{C3380CC4-5D6E-409C-BE32-E72D297353CC}">
              <c16:uniqueId val="{00000000-6063-44EA-A5BD-B5039F68D09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6063-44EA-A5BD-B5039F68D09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90.44</c:v>
                </c:pt>
                <c:pt idx="1">
                  <c:v>88.14</c:v>
                </c:pt>
                <c:pt idx="2">
                  <c:v>91.33</c:v>
                </c:pt>
                <c:pt idx="3">
                  <c:v>90.94</c:v>
                </c:pt>
                <c:pt idx="4">
                  <c:v>88.63</c:v>
                </c:pt>
              </c:numCache>
            </c:numRef>
          </c:val>
          <c:extLst>
            <c:ext xmlns:c16="http://schemas.microsoft.com/office/drawing/2014/chart" uri="{C3380CC4-5D6E-409C-BE32-E72D297353CC}">
              <c16:uniqueId val="{00000000-F1EB-48C7-A7EA-70CAC1AD788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F1EB-48C7-A7EA-70CAC1AD788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95.13</c:v>
                </c:pt>
                <c:pt idx="1">
                  <c:v>107.61</c:v>
                </c:pt>
                <c:pt idx="2">
                  <c:v>101.37</c:v>
                </c:pt>
                <c:pt idx="3">
                  <c:v>106.92</c:v>
                </c:pt>
                <c:pt idx="4">
                  <c:v>105.75</c:v>
                </c:pt>
              </c:numCache>
            </c:numRef>
          </c:val>
          <c:extLst>
            <c:ext xmlns:c16="http://schemas.microsoft.com/office/drawing/2014/chart" uri="{C3380CC4-5D6E-409C-BE32-E72D297353CC}">
              <c16:uniqueId val="{00000000-9F28-4E1A-8CD6-FFC2069EA48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9F28-4E1A-8CD6-FFC2069EA48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53.94</c:v>
                </c:pt>
                <c:pt idx="1">
                  <c:v>55.63</c:v>
                </c:pt>
                <c:pt idx="2">
                  <c:v>56.53</c:v>
                </c:pt>
                <c:pt idx="3">
                  <c:v>56.2</c:v>
                </c:pt>
                <c:pt idx="4">
                  <c:v>59.03</c:v>
                </c:pt>
              </c:numCache>
            </c:numRef>
          </c:val>
          <c:extLst>
            <c:ext xmlns:c16="http://schemas.microsoft.com/office/drawing/2014/chart" uri="{C3380CC4-5D6E-409C-BE32-E72D297353CC}">
              <c16:uniqueId val="{00000000-2B5C-431D-98BE-726B3E2D93D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2B5C-431D-98BE-726B3E2D93D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4.74</c:v>
                </c:pt>
                <c:pt idx="1">
                  <c:v>5.21</c:v>
                </c:pt>
                <c:pt idx="2" formatCode="#,##0.00;&quot;△&quot;#,##0.00">
                  <c:v>0</c:v>
                </c:pt>
                <c:pt idx="3">
                  <c:v>8.4700000000000006</c:v>
                </c:pt>
                <c:pt idx="4">
                  <c:v>15.92</c:v>
                </c:pt>
              </c:numCache>
            </c:numRef>
          </c:val>
          <c:extLst>
            <c:ext xmlns:c16="http://schemas.microsoft.com/office/drawing/2014/chart" uri="{C3380CC4-5D6E-409C-BE32-E72D297353CC}">
              <c16:uniqueId val="{00000000-9876-4EA8-8C53-6EEA71196BD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9876-4EA8-8C53-6EEA71196BD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formatCode="#,##0.00;&quot;△&quot;#,##0.00;&quot;-&quot;">
                  <c:v>4.0599999999999996</c:v>
                </c:pt>
                <c:pt idx="1">
                  <c:v>0</c:v>
                </c:pt>
                <c:pt idx="2">
                  <c:v>0</c:v>
                </c:pt>
                <c:pt idx="3">
                  <c:v>0</c:v>
                </c:pt>
                <c:pt idx="4">
                  <c:v>0</c:v>
                </c:pt>
              </c:numCache>
            </c:numRef>
          </c:val>
          <c:extLst>
            <c:ext xmlns:c16="http://schemas.microsoft.com/office/drawing/2014/chart" uri="{C3380CC4-5D6E-409C-BE32-E72D297353CC}">
              <c16:uniqueId val="{00000000-49D0-469B-8F89-1DBD69DBD6D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49D0-469B-8F89-1DBD69DBD6D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299.08999999999997</c:v>
                </c:pt>
                <c:pt idx="1">
                  <c:v>189.33</c:v>
                </c:pt>
                <c:pt idx="2">
                  <c:v>231.87</c:v>
                </c:pt>
                <c:pt idx="3">
                  <c:v>320.44</c:v>
                </c:pt>
                <c:pt idx="4">
                  <c:v>443.13</c:v>
                </c:pt>
              </c:numCache>
            </c:numRef>
          </c:val>
          <c:extLst>
            <c:ext xmlns:c16="http://schemas.microsoft.com/office/drawing/2014/chart" uri="{C3380CC4-5D6E-409C-BE32-E72D297353CC}">
              <c16:uniqueId val="{00000000-02FF-4F5F-9B05-D1B02D61887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02FF-4F5F-9B05-D1B02D61887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341.94</c:v>
                </c:pt>
                <c:pt idx="1">
                  <c:v>313.16000000000003</c:v>
                </c:pt>
                <c:pt idx="2">
                  <c:v>310.97000000000003</c:v>
                </c:pt>
                <c:pt idx="3">
                  <c:v>322.83</c:v>
                </c:pt>
                <c:pt idx="4">
                  <c:v>304.83999999999997</c:v>
                </c:pt>
              </c:numCache>
            </c:numRef>
          </c:val>
          <c:extLst>
            <c:ext xmlns:c16="http://schemas.microsoft.com/office/drawing/2014/chart" uri="{C3380CC4-5D6E-409C-BE32-E72D297353CC}">
              <c16:uniqueId val="{00000000-49A3-4B11-8EB4-B09EF44ED36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49A3-4B11-8EB4-B09EF44ED36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89.12</c:v>
                </c:pt>
                <c:pt idx="1">
                  <c:v>96.97</c:v>
                </c:pt>
                <c:pt idx="2">
                  <c:v>89.36</c:v>
                </c:pt>
                <c:pt idx="3">
                  <c:v>95.29</c:v>
                </c:pt>
                <c:pt idx="4">
                  <c:v>96.17</c:v>
                </c:pt>
              </c:numCache>
            </c:numRef>
          </c:val>
          <c:extLst>
            <c:ext xmlns:c16="http://schemas.microsoft.com/office/drawing/2014/chart" uri="{C3380CC4-5D6E-409C-BE32-E72D297353CC}">
              <c16:uniqueId val="{00000000-D3A0-47B3-8528-2D04895DDE4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D3A0-47B3-8528-2D04895DDE4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173.6</c:v>
                </c:pt>
                <c:pt idx="1">
                  <c:v>159.57</c:v>
                </c:pt>
                <c:pt idx="2">
                  <c:v>173.69</c:v>
                </c:pt>
                <c:pt idx="3">
                  <c:v>162.76</c:v>
                </c:pt>
                <c:pt idx="4">
                  <c:v>161.31</c:v>
                </c:pt>
              </c:numCache>
            </c:numRef>
          </c:val>
          <c:extLst>
            <c:ext xmlns:c16="http://schemas.microsoft.com/office/drawing/2014/chart" uri="{C3380CC4-5D6E-409C-BE32-E72D297353CC}">
              <c16:uniqueId val="{00000000-AB81-4A84-9E23-DEE22EA4C18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AB81-4A84-9E23-DEE22EA4C18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E37" zoomScale="85" zoomScaleNormal="85" workbookViewId="0">
      <selection activeCell="CA16" sqref="CA1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福島県　本宮市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58">
        <f>データ!$R$6</f>
        <v>29712</v>
      </c>
      <c r="AM8" s="58"/>
      <c r="AN8" s="58"/>
      <c r="AO8" s="58"/>
      <c r="AP8" s="58"/>
      <c r="AQ8" s="58"/>
      <c r="AR8" s="58"/>
      <c r="AS8" s="58"/>
      <c r="AT8" s="55">
        <f>データ!$S$6</f>
        <v>88.02</v>
      </c>
      <c r="AU8" s="56"/>
      <c r="AV8" s="56"/>
      <c r="AW8" s="56"/>
      <c r="AX8" s="56"/>
      <c r="AY8" s="56"/>
      <c r="AZ8" s="56"/>
      <c r="BA8" s="56"/>
      <c r="BB8" s="45">
        <f>データ!$T$6</f>
        <v>337.56</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76.930000000000007</v>
      </c>
      <c r="J10" s="56"/>
      <c r="K10" s="56"/>
      <c r="L10" s="56"/>
      <c r="M10" s="56"/>
      <c r="N10" s="56"/>
      <c r="O10" s="57"/>
      <c r="P10" s="45">
        <f>データ!$P$6</f>
        <v>98.82</v>
      </c>
      <c r="Q10" s="45"/>
      <c r="R10" s="45"/>
      <c r="S10" s="45"/>
      <c r="T10" s="45"/>
      <c r="U10" s="45"/>
      <c r="V10" s="45"/>
      <c r="W10" s="58">
        <f>データ!$Q$6</f>
        <v>2640</v>
      </c>
      <c r="X10" s="58"/>
      <c r="Y10" s="58"/>
      <c r="Z10" s="58"/>
      <c r="AA10" s="58"/>
      <c r="AB10" s="58"/>
      <c r="AC10" s="58"/>
      <c r="AD10" s="2"/>
      <c r="AE10" s="2"/>
      <c r="AF10" s="2"/>
      <c r="AG10" s="2"/>
      <c r="AH10" s="2"/>
      <c r="AI10" s="2"/>
      <c r="AJ10" s="2"/>
      <c r="AK10" s="2"/>
      <c r="AL10" s="58">
        <f>データ!$U$6</f>
        <v>29227</v>
      </c>
      <c r="AM10" s="58"/>
      <c r="AN10" s="58"/>
      <c r="AO10" s="58"/>
      <c r="AP10" s="58"/>
      <c r="AQ10" s="58"/>
      <c r="AR10" s="58"/>
      <c r="AS10" s="58"/>
      <c r="AT10" s="55">
        <f>データ!$V$6</f>
        <v>76.7</v>
      </c>
      <c r="AU10" s="56"/>
      <c r="AV10" s="56"/>
      <c r="AW10" s="56"/>
      <c r="AX10" s="56"/>
      <c r="AY10" s="56"/>
      <c r="AZ10" s="56"/>
      <c r="BA10" s="56"/>
      <c r="BB10" s="45">
        <f>データ!$W$6</f>
        <v>381.06</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111</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109</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110</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rY2fU+zB2jGiLouCNDA9/mBAnj6FoCvTvNb7uBqhGnfDmZqNW4bOvAiM0I0b2qgyI/1ocDOs6tpvxpWdLfp+Bw==" saltValue="hpd8g0rBpQ+Q83jjz/yf8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72141</v>
      </c>
      <c r="D6" s="20">
        <f t="shared" si="3"/>
        <v>46</v>
      </c>
      <c r="E6" s="20">
        <f t="shared" si="3"/>
        <v>1</v>
      </c>
      <c r="F6" s="20">
        <f t="shared" si="3"/>
        <v>0</v>
      </c>
      <c r="G6" s="20">
        <f t="shared" si="3"/>
        <v>1</v>
      </c>
      <c r="H6" s="20" t="str">
        <f t="shared" si="3"/>
        <v>福島県　本宮市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76.930000000000007</v>
      </c>
      <c r="P6" s="21">
        <f t="shared" si="3"/>
        <v>98.82</v>
      </c>
      <c r="Q6" s="21">
        <f t="shared" si="3"/>
        <v>2640</v>
      </c>
      <c r="R6" s="21">
        <f t="shared" si="3"/>
        <v>29712</v>
      </c>
      <c r="S6" s="21">
        <f t="shared" si="3"/>
        <v>88.02</v>
      </c>
      <c r="T6" s="21">
        <f t="shared" si="3"/>
        <v>337.56</v>
      </c>
      <c r="U6" s="21">
        <f t="shared" si="3"/>
        <v>29227</v>
      </c>
      <c r="V6" s="21">
        <f t="shared" si="3"/>
        <v>76.7</v>
      </c>
      <c r="W6" s="21">
        <f t="shared" si="3"/>
        <v>381.06</v>
      </c>
      <c r="X6" s="22">
        <f>IF(X7="",NA(),X7)</f>
        <v>95.13</v>
      </c>
      <c r="Y6" s="22">
        <f t="shared" ref="Y6:AG6" si="4">IF(Y7="",NA(),Y7)</f>
        <v>107.61</v>
      </c>
      <c r="Z6" s="22">
        <f t="shared" si="4"/>
        <v>101.37</v>
      </c>
      <c r="AA6" s="22">
        <f t="shared" si="4"/>
        <v>106.92</v>
      </c>
      <c r="AB6" s="22">
        <f t="shared" si="4"/>
        <v>105.75</v>
      </c>
      <c r="AC6" s="22">
        <f t="shared" si="4"/>
        <v>108.35</v>
      </c>
      <c r="AD6" s="22">
        <f t="shared" si="4"/>
        <v>108.84</v>
      </c>
      <c r="AE6" s="22">
        <f t="shared" si="4"/>
        <v>105.92</v>
      </c>
      <c r="AF6" s="22">
        <f t="shared" si="4"/>
        <v>106.01</v>
      </c>
      <c r="AG6" s="22">
        <f t="shared" si="4"/>
        <v>103.74</v>
      </c>
      <c r="AH6" s="21" t="str">
        <f>IF(AH7="","",IF(AH7="-","【-】","【"&amp;SUBSTITUTE(TEXT(AH7,"#,##0.00"),"-","△")&amp;"】"))</f>
        <v>【107.26】</v>
      </c>
      <c r="AI6" s="22">
        <f>IF(AI7="",NA(),AI7)</f>
        <v>4.0599999999999996</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299.08999999999997</v>
      </c>
      <c r="AU6" s="22">
        <f t="shared" ref="AU6:BC6" si="6">IF(AU7="",NA(),AU7)</f>
        <v>189.33</v>
      </c>
      <c r="AV6" s="22">
        <f t="shared" si="6"/>
        <v>231.87</v>
      </c>
      <c r="AW6" s="22">
        <f t="shared" si="6"/>
        <v>320.44</v>
      </c>
      <c r="AX6" s="22">
        <f t="shared" si="6"/>
        <v>443.13</v>
      </c>
      <c r="AY6" s="22">
        <f t="shared" si="6"/>
        <v>367.55</v>
      </c>
      <c r="AZ6" s="22">
        <f t="shared" si="6"/>
        <v>378.56</v>
      </c>
      <c r="BA6" s="22">
        <f t="shared" si="6"/>
        <v>364.46</v>
      </c>
      <c r="BB6" s="22">
        <f t="shared" si="6"/>
        <v>338.89</v>
      </c>
      <c r="BC6" s="22">
        <f t="shared" si="6"/>
        <v>352.34</v>
      </c>
      <c r="BD6" s="21" t="str">
        <f>IF(BD7="","",IF(BD7="-","【-】","【"&amp;SUBSTITUTE(TEXT(BD7,"#,##0.00"),"-","△")&amp;"】"))</f>
        <v>【239.69】</v>
      </c>
      <c r="BE6" s="22">
        <f>IF(BE7="",NA(),BE7)</f>
        <v>341.94</v>
      </c>
      <c r="BF6" s="22">
        <f t="shared" ref="BF6:BN6" si="7">IF(BF7="",NA(),BF7)</f>
        <v>313.16000000000003</v>
      </c>
      <c r="BG6" s="22">
        <f t="shared" si="7"/>
        <v>310.97000000000003</v>
      </c>
      <c r="BH6" s="22">
        <f t="shared" si="7"/>
        <v>322.83</v>
      </c>
      <c r="BI6" s="22">
        <f t="shared" si="7"/>
        <v>304.83999999999997</v>
      </c>
      <c r="BJ6" s="22">
        <f t="shared" si="7"/>
        <v>418.68</v>
      </c>
      <c r="BK6" s="22">
        <f t="shared" si="7"/>
        <v>395.68</v>
      </c>
      <c r="BL6" s="22">
        <f t="shared" si="7"/>
        <v>403.72</v>
      </c>
      <c r="BM6" s="22">
        <f t="shared" si="7"/>
        <v>400.21</v>
      </c>
      <c r="BN6" s="22">
        <f t="shared" si="7"/>
        <v>391.13</v>
      </c>
      <c r="BO6" s="21" t="str">
        <f>IF(BO7="","",IF(BO7="-","【-】","【"&amp;SUBSTITUTE(TEXT(BO7,"#,##0.00"),"-","△")&amp;"】"))</f>
        <v>【264.86】</v>
      </c>
      <c r="BP6" s="22">
        <f>IF(BP7="",NA(),BP7)</f>
        <v>89.12</v>
      </c>
      <c r="BQ6" s="22">
        <f t="shared" ref="BQ6:BY6" si="8">IF(BQ7="",NA(),BQ7)</f>
        <v>96.97</v>
      </c>
      <c r="BR6" s="22">
        <f t="shared" si="8"/>
        <v>89.36</v>
      </c>
      <c r="BS6" s="22">
        <f t="shared" si="8"/>
        <v>95.29</v>
      </c>
      <c r="BT6" s="22">
        <f t="shared" si="8"/>
        <v>96.17</v>
      </c>
      <c r="BU6" s="22">
        <f t="shared" si="8"/>
        <v>94.78</v>
      </c>
      <c r="BV6" s="22">
        <f t="shared" si="8"/>
        <v>97.59</v>
      </c>
      <c r="BW6" s="22">
        <f t="shared" si="8"/>
        <v>92.17</v>
      </c>
      <c r="BX6" s="22">
        <f t="shared" si="8"/>
        <v>92.83</v>
      </c>
      <c r="BY6" s="22">
        <f t="shared" si="8"/>
        <v>92.16</v>
      </c>
      <c r="BZ6" s="21" t="str">
        <f>IF(BZ7="","",IF(BZ7="-","【-】","【"&amp;SUBSTITUTE(TEXT(BZ7,"#,##0.00"),"-","△")&amp;"】"))</f>
        <v>【97.59】</v>
      </c>
      <c r="CA6" s="22">
        <f>IF(CA7="",NA(),CA7)</f>
        <v>173.6</v>
      </c>
      <c r="CB6" s="22">
        <f t="shared" ref="CB6:CJ6" si="9">IF(CB7="",NA(),CB7)</f>
        <v>159.57</v>
      </c>
      <c r="CC6" s="22">
        <f t="shared" si="9"/>
        <v>173.69</v>
      </c>
      <c r="CD6" s="22">
        <f t="shared" si="9"/>
        <v>162.76</v>
      </c>
      <c r="CE6" s="22">
        <f t="shared" si="9"/>
        <v>161.31</v>
      </c>
      <c r="CF6" s="22">
        <f t="shared" si="9"/>
        <v>181.3</v>
      </c>
      <c r="CG6" s="22">
        <f t="shared" si="9"/>
        <v>181.71</v>
      </c>
      <c r="CH6" s="22">
        <f t="shared" si="9"/>
        <v>188.51</v>
      </c>
      <c r="CI6" s="22">
        <f t="shared" si="9"/>
        <v>189.43</v>
      </c>
      <c r="CJ6" s="22">
        <f t="shared" si="9"/>
        <v>196.75</v>
      </c>
      <c r="CK6" s="21" t="str">
        <f>IF(CK7="","",IF(CK7="-","【-】","【"&amp;SUBSTITUTE(TEXT(CK7,"#,##0.00"),"-","△")&amp;"】"))</f>
        <v>【181.66】</v>
      </c>
      <c r="CL6" s="22">
        <f>IF(CL7="",NA(),CL7)</f>
        <v>54.57</v>
      </c>
      <c r="CM6" s="22">
        <f t="shared" ref="CM6:CU6" si="10">IF(CM7="",NA(),CM7)</f>
        <v>56.85</v>
      </c>
      <c r="CN6" s="22">
        <f t="shared" si="10"/>
        <v>55.05</v>
      </c>
      <c r="CO6" s="22">
        <f t="shared" si="10"/>
        <v>57.68</v>
      </c>
      <c r="CP6" s="22">
        <f t="shared" si="10"/>
        <v>60.09</v>
      </c>
      <c r="CQ6" s="22">
        <f t="shared" si="10"/>
        <v>55.89</v>
      </c>
      <c r="CR6" s="22">
        <f t="shared" si="10"/>
        <v>55.72</v>
      </c>
      <c r="CS6" s="22">
        <f t="shared" si="10"/>
        <v>55.31</v>
      </c>
      <c r="CT6" s="22">
        <f t="shared" si="10"/>
        <v>55.14</v>
      </c>
      <c r="CU6" s="22">
        <f t="shared" si="10"/>
        <v>54.99</v>
      </c>
      <c r="CV6" s="21" t="str">
        <f>IF(CV7="","",IF(CV7="-","【-】","【"&amp;SUBSTITUTE(TEXT(CV7,"#,##0.00"),"-","△")&amp;"】"))</f>
        <v>【60.21】</v>
      </c>
      <c r="CW6" s="22">
        <f>IF(CW7="",NA(),CW7)</f>
        <v>90.44</v>
      </c>
      <c r="CX6" s="22">
        <f t="shared" ref="CX6:DF6" si="11">IF(CX7="",NA(),CX7)</f>
        <v>88.14</v>
      </c>
      <c r="CY6" s="22">
        <f t="shared" si="11"/>
        <v>91.33</v>
      </c>
      <c r="CZ6" s="22">
        <f t="shared" si="11"/>
        <v>90.94</v>
      </c>
      <c r="DA6" s="22">
        <f t="shared" si="11"/>
        <v>88.63</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53.94</v>
      </c>
      <c r="DI6" s="22">
        <f t="shared" ref="DI6:DQ6" si="12">IF(DI7="",NA(),DI7)</f>
        <v>55.63</v>
      </c>
      <c r="DJ6" s="22">
        <f t="shared" si="12"/>
        <v>56.53</v>
      </c>
      <c r="DK6" s="22">
        <f t="shared" si="12"/>
        <v>56.2</v>
      </c>
      <c r="DL6" s="22">
        <f t="shared" si="12"/>
        <v>59.03</v>
      </c>
      <c r="DM6" s="22">
        <f t="shared" si="12"/>
        <v>50.63</v>
      </c>
      <c r="DN6" s="22">
        <f t="shared" si="12"/>
        <v>51.29</v>
      </c>
      <c r="DO6" s="22">
        <f t="shared" si="12"/>
        <v>52.2</v>
      </c>
      <c r="DP6" s="22">
        <f t="shared" si="12"/>
        <v>52.7</v>
      </c>
      <c r="DQ6" s="22">
        <f t="shared" si="12"/>
        <v>53.48</v>
      </c>
      <c r="DR6" s="21" t="str">
        <f>IF(DR7="","",IF(DR7="-","【-】","【"&amp;SUBSTITUTE(TEXT(DR7,"#,##0.00"),"-","△")&amp;"】"))</f>
        <v>【52.41】</v>
      </c>
      <c r="DS6" s="22">
        <f>IF(DS7="",NA(),DS7)</f>
        <v>4.74</v>
      </c>
      <c r="DT6" s="22">
        <f t="shared" ref="DT6:EB6" si="13">IF(DT7="",NA(),DT7)</f>
        <v>5.21</v>
      </c>
      <c r="DU6" s="21">
        <f t="shared" si="13"/>
        <v>0</v>
      </c>
      <c r="DV6" s="22">
        <f t="shared" si="13"/>
        <v>8.4700000000000006</v>
      </c>
      <c r="DW6" s="22">
        <f t="shared" si="13"/>
        <v>15.92</v>
      </c>
      <c r="DX6" s="22">
        <f t="shared" si="13"/>
        <v>18.28</v>
      </c>
      <c r="DY6" s="22">
        <f t="shared" si="13"/>
        <v>19.61</v>
      </c>
      <c r="DZ6" s="22">
        <f t="shared" si="13"/>
        <v>20.73</v>
      </c>
      <c r="EA6" s="22">
        <f t="shared" si="13"/>
        <v>22.86</v>
      </c>
      <c r="EB6" s="22">
        <f t="shared" si="13"/>
        <v>24.31</v>
      </c>
      <c r="EC6" s="21" t="str">
        <f>IF(EC7="","",IF(EC7="-","【-】","【"&amp;SUBSTITUTE(TEXT(EC7,"#,##0.00"),"-","△")&amp;"】"))</f>
        <v>【26.78】</v>
      </c>
      <c r="ED6" s="22">
        <f>IF(ED7="",NA(),ED7)</f>
        <v>0.3</v>
      </c>
      <c r="EE6" s="22">
        <f t="shared" ref="EE6:EM6" si="14">IF(EE7="",NA(),EE7)</f>
        <v>0.19</v>
      </c>
      <c r="EF6" s="21">
        <f t="shared" si="14"/>
        <v>0</v>
      </c>
      <c r="EG6" s="22">
        <f t="shared" si="14"/>
        <v>0.15</v>
      </c>
      <c r="EH6" s="21">
        <f t="shared" si="14"/>
        <v>0</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72141</v>
      </c>
      <c r="D7" s="24">
        <v>46</v>
      </c>
      <c r="E7" s="24">
        <v>1</v>
      </c>
      <c r="F7" s="24">
        <v>0</v>
      </c>
      <c r="G7" s="24">
        <v>1</v>
      </c>
      <c r="H7" s="24" t="s">
        <v>93</v>
      </c>
      <c r="I7" s="24" t="s">
        <v>94</v>
      </c>
      <c r="J7" s="24" t="s">
        <v>95</v>
      </c>
      <c r="K7" s="24" t="s">
        <v>96</v>
      </c>
      <c r="L7" s="24" t="s">
        <v>97</v>
      </c>
      <c r="M7" s="24" t="s">
        <v>98</v>
      </c>
      <c r="N7" s="25" t="s">
        <v>99</v>
      </c>
      <c r="O7" s="25">
        <v>76.930000000000007</v>
      </c>
      <c r="P7" s="25">
        <v>98.82</v>
      </c>
      <c r="Q7" s="25">
        <v>2640</v>
      </c>
      <c r="R7" s="25">
        <v>29712</v>
      </c>
      <c r="S7" s="25">
        <v>88.02</v>
      </c>
      <c r="T7" s="25">
        <v>337.56</v>
      </c>
      <c r="U7" s="25">
        <v>29227</v>
      </c>
      <c r="V7" s="25">
        <v>76.7</v>
      </c>
      <c r="W7" s="25">
        <v>381.06</v>
      </c>
      <c r="X7" s="25">
        <v>95.13</v>
      </c>
      <c r="Y7" s="25">
        <v>107.61</v>
      </c>
      <c r="Z7" s="25">
        <v>101.37</v>
      </c>
      <c r="AA7" s="25">
        <v>106.92</v>
      </c>
      <c r="AB7" s="25">
        <v>105.75</v>
      </c>
      <c r="AC7" s="25">
        <v>108.35</v>
      </c>
      <c r="AD7" s="25">
        <v>108.84</v>
      </c>
      <c r="AE7" s="25">
        <v>105.92</v>
      </c>
      <c r="AF7" s="25">
        <v>106.01</v>
      </c>
      <c r="AG7" s="25">
        <v>103.74</v>
      </c>
      <c r="AH7" s="25">
        <v>107.26</v>
      </c>
      <c r="AI7" s="25">
        <v>4.0599999999999996</v>
      </c>
      <c r="AJ7" s="25">
        <v>0</v>
      </c>
      <c r="AK7" s="25">
        <v>0</v>
      </c>
      <c r="AL7" s="25">
        <v>0</v>
      </c>
      <c r="AM7" s="25">
        <v>0</v>
      </c>
      <c r="AN7" s="25">
        <v>3.98</v>
      </c>
      <c r="AO7" s="25">
        <v>6.02</v>
      </c>
      <c r="AP7" s="25">
        <v>7.78</v>
      </c>
      <c r="AQ7" s="25">
        <v>9.59</v>
      </c>
      <c r="AR7" s="25">
        <v>11.55</v>
      </c>
      <c r="AS7" s="25">
        <v>1.61</v>
      </c>
      <c r="AT7" s="25">
        <v>299.08999999999997</v>
      </c>
      <c r="AU7" s="25">
        <v>189.33</v>
      </c>
      <c r="AV7" s="25">
        <v>231.87</v>
      </c>
      <c r="AW7" s="25">
        <v>320.44</v>
      </c>
      <c r="AX7" s="25">
        <v>443.13</v>
      </c>
      <c r="AY7" s="25">
        <v>367.55</v>
      </c>
      <c r="AZ7" s="25">
        <v>378.56</v>
      </c>
      <c r="BA7" s="25">
        <v>364.46</v>
      </c>
      <c r="BB7" s="25">
        <v>338.89</v>
      </c>
      <c r="BC7" s="25">
        <v>352.34</v>
      </c>
      <c r="BD7" s="25">
        <v>239.69</v>
      </c>
      <c r="BE7" s="25">
        <v>341.94</v>
      </c>
      <c r="BF7" s="25">
        <v>313.16000000000003</v>
      </c>
      <c r="BG7" s="25">
        <v>310.97000000000003</v>
      </c>
      <c r="BH7" s="25">
        <v>322.83</v>
      </c>
      <c r="BI7" s="25">
        <v>304.83999999999997</v>
      </c>
      <c r="BJ7" s="25">
        <v>418.68</v>
      </c>
      <c r="BK7" s="25">
        <v>395.68</v>
      </c>
      <c r="BL7" s="25">
        <v>403.72</v>
      </c>
      <c r="BM7" s="25">
        <v>400.21</v>
      </c>
      <c r="BN7" s="25">
        <v>391.13</v>
      </c>
      <c r="BO7" s="25">
        <v>264.86</v>
      </c>
      <c r="BP7" s="25">
        <v>89.12</v>
      </c>
      <c r="BQ7" s="25">
        <v>96.97</v>
      </c>
      <c r="BR7" s="25">
        <v>89.36</v>
      </c>
      <c r="BS7" s="25">
        <v>95.29</v>
      </c>
      <c r="BT7" s="25">
        <v>96.17</v>
      </c>
      <c r="BU7" s="25">
        <v>94.78</v>
      </c>
      <c r="BV7" s="25">
        <v>97.59</v>
      </c>
      <c r="BW7" s="25">
        <v>92.17</v>
      </c>
      <c r="BX7" s="25">
        <v>92.83</v>
      </c>
      <c r="BY7" s="25">
        <v>92.16</v>
      </c>
      <c r="BZ7" s="25">
        <v>97.59</v>
      </c>
      <c r="CA7" s="25">
        <v>173.6</v>
      </c>
      <c r="CB7" s="25">
        <v>159.57</v>
      </c>
      <c r="CC7" s="25">
        <v>173.69</v>
      </c>
      <c r="CD7" s="25">
        <v>162.76</v>
      </c>
      <c r="CE7" s="25">
        <v>161.31</v>
      </c>
      <c r="CF7" s="25">
        <v>181.3</v>
      </c>
      <c r="CG7" s="25">
        <v>181.71</v>
      </c>
      <c r="CH7" s="25">
        <v>188.51</v>
      </c>
      <c r="CI7" s="25">
        <v>189.43</v>
      </c>
      <c r="CJ7" s="25">
        <v>196.75</v>
      </c>
      <c r="CK7" s="25">
        <v>181.66</v>
      </c>
      <c r="CL7" s="25">
        <v>54.57</v>
      </c>
      <c r="CM7" s="25">
        <v>56.85</v>
      </c>
      <c r="CN7" s="25">
        <v>55.05</v>
      </c>
      <c r="CO7" s="25">
        <v>57.68</v>
      </c>
      <c r="CP7" s="25">
        <v>60.09</v>
      </c>
      <c r="CQ7" s="25">
        <v>55.89</v>
      </c>
      <c r="CR7" s="25">
        <v>55.72</v>
      </c>
      <c r="CS7" s="25">
        <v>55.31</v>
      </c>
      <c r="CT7" s="25">
        <v>55.14</v>
      </c>
      <c r="CU7" s="25">
        <v>54.99</v>
      </c>
      <c r="CV7" s="25">
        <v>60.21</v>
      </c>
      <c r="CW7" s="25">
        <v>90.44</v>
      </c>
      <c r="CX7" s="25">
        <v>88.14</v>
      </c>
      <c r="CY7" s="25">
        <v>91.33</v>
      </c>
      <c r="CZ7" s="25">
        <v>90.94</v>
      </c>
      <c r="DA7" s="25">
        <v>88.63</v>
      </c>
      <c r="DB7" s="25">
        <v>81.27</v>
      </c>
      <c r="DC7" s="25">
        <v>81.260000000000005</v>
      </c>
      <c r="DD7" s="25">
        <v>80.36</v>
      </c>
      <c r="DE7" s="25">
        <v>80.13</v>
      </c>
      <c r="DF7" s="25">
        <v>79.34</v>
      </c>
      <c r="DG7" s="25">
        <v>89.21</v>
      </c>
      <c r="DH7" s="25">
        <v>53.94</v>
      </c>
      <c r="DI7" s="25">
        <v>55.63</v>
      </c>
      <c r="DJ7" s="25">
        <v>56.53</v>
      </c>
      <c r="DK7" s="25">
        <v>56.2</v>
      </c>
      <c r="DL7" s="25">
        <v>59.03</v>
      </c>
      <c r="DM7" s="25">
        <v>50.63</v>
      </c>
      <c r="DN7" s="25">
        <v>51.29</v>
      </c>
      <c r="DO7" s="25">
        <v>52.2</v>
      </c>
      <c r="DP7" s="25">
        <v>52.7</v>
      </c>
      <c r="DQ7" s="25">
        <v>53.48</v>
      </c>
      <c r="DR7" s="25">
        <v>52.41</v>
      </c>
      <c r="DS7" s="25">
        <v>4.74</v>
      </c>
      <c r="DT7" s="25">
        <v>5.21</v>
      </c>
      <c r="DU7" s="25">
        <v>0</v>
      </c>
      <c r="DV7" s="25">
        <v>8.4700000000000006</v>
      </c>
      <c r="DW7" s="25">
        <v>15.92</v>
      </c>
      <c r="DX7" s="25">
        <v>18.28</v>
      </c>
      <c r="DY7" s="25">
        <v>19.61</v>
      </c>
      <c r="DZ7" s="25">
        <v>20.73</v>
      </c>
      <c r="EA7" s="25">
        <v>22.86</v>
      </c>
      <c r="EB7" s="25">
        <v>24.31</v>
      </c>
      <c r="EC7" s="25">
        <v>26.78</v>
      </c>
      <c r="ED7" s="25">
        <v>0.3</v>
      </c>
      <c r="EE7" s="25">
        <v>0.19</v>
      </c>
      <c r="EF7" s="25">
        <v>0</v>
      </c>
      <c r="EG7" s="25">
        <v>0.15</v>
      </c>
      <c r="EH7" s="25">
        <v>0</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306itou-e</cp:lastModifiedBy>
  <dcterms:created xsi:type="dcterms:W3CDTF">2025-12-12T09:12:22Z</dcterms:created>
  <dcterms:modified xsi:type="dcterms:W3CDTF">2026-02-02T05:02:50Z</dcterms:modified>
  <cp:category/>
</cp:coreProperties>
</file>