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建設部\上下水道課\上下水道課\030＿庁内通知・照会等\R7\20260115【財政課22(月)〆】公営企業に係る経営比較分析表（令和６年度決算）の分析等について（依頼）\下水道\回答\"/>
    </mc:Choice>
  </mc:AlternateContent>
  <xr:revisionPtr revIDLastSave="0" documentId="13_ncr:1_{1DC34546-8C9C-4131-93FD-72FA819BE083}" xr6:coauthVersionLast="47" xr6:coauthVersionMax="47" xr10:uidLastSave="{00000000-0000-0000-0000-000000000000}"/>
  <workbookProtection workbookAlgorithmName="SHA-512" workbookHashValue="ANd/Y+1eAm0OXBWTapwbcd2+hAP3d2Y9PouHzf9QU6wuJGyKm63zyFhDsSsJcrF1+TJFCEW1W7Lp8RDk46HvCQ==" workbookSaltValue="xx/khAeJS4t4s+UwX62tDg==" workbookSpinCount="100000" lockStructure="1"/>
  <bookViews>
    <workbookView xWindow="1429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G85" i="4"/>
  <c r="BB10" i="4"/>
  <c r="P10" i="4"/>
  <c r="W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<sst xmlns="http://schemas.openxmlformats.org/spreadsheetml/2006/main" count="319" uniqueCount="116">
  <si>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</si>
  <si>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</si>
  <si>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</si>
  <si>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</si>
  <si>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</si>
  <si>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</si>
  <si>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</si>
  <si>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</si>
  <si>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</si>
  <si>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</si>
  <si>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</si>
  <si>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</si>
  <si>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</si>
  <si>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</si>
  <si>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</si>
  <si>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</si>
  <si>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</si>
  <si>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</si>
  <si>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</si>
  <si>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</si>
  <si>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</si>
  <si>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</si>
  <si>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</si>
  <si>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</si>
  <si>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</si>
  <si>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</si>
  <si>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</si>
  <si>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</si>
  <si>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</si>
  <si>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</si>
  <si>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</si>
  <si>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</si>
  <si>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</si>
  <si>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</si>
  <si>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</si>
  <si>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</si>
  <si>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</si>
  <si>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</si>
  <si>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</si>
  <si>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</si>
  <si>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</si>
  <si>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</si>
  <si>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</si>
  <si>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</si>
  <si>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</si>
  <si>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</si>
  <si>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</si>
  <si>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</si>
  <si>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</si>
  <si>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</si>
  <si>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</si>
  <si>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</si>
  <si>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</si>
  <si>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</si>
  <si>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</si>
  <si>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</si>
  <si>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</si>
  <si>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</si>
  <si>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</si>
  <si>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</si>
  <si>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</si>
  <si>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</si>
  <si>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</si>
  <si>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</si>
  <si>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</si>
  <si>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</si>
  <si>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</si>
  <si>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</si>
  <si>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</si>
  <si>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</si>
  <si>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</si>
  <si>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</si>
  <si>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</si>
  <si>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</si>
  <si>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</si>
  <si>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</si>
  <si>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</si>
  <si>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</si>
  <si>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</si>
  <si>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</si>
  <si>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</si>
  <si>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</si>
  <si>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</si>
  <si>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</si>
  <si>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</si>
  <si>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</si>
  <si>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</si>
  <si>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</si>
  <si>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</si>
  <si>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</si>
  <si>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</si>
  <si>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</si>
  <si>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</si>
  <si>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</si>
  <si>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</si>
  <si>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</si>
  <si>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</si>
  <si>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</si>
  <si>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</si>
  <si>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</si>
  <si>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</si>
  <si>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</si>
  <si>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</si>
  <si>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</si>
  <si>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</si>
  <si>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</si>
  <si>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</si>
  <si>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</si>
  <si>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</si>
  <si>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</si>
  <si>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</si>
  <si>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</si>
  <si>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</si>
  <si>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から地方公営企業法の一部を適用しました。経常収支比率は100％を下回る結果となりましたが、流動比率が類似団体平均値と比べると大幅に上回る比率となっている状況であるため、収益力向上やコスト削減を行う必要があります。
　汚水処理原価については、簡便な処理方法で維持管理していることから、類似団体平均値と比べると低い単価となっています。
　経費回収率については、100％を上回り、水洗化率も約97％と高い数値であるため、さらなる使用料収入向上及び水洗化の向上に努めます。
　</t>
    <rPh sb="1" eb="3">
      <t>レイワ</t>
    </rPh>
    <rPh sb="4" eb="6">
      <t>ネンド</t>
    </rPh>
    <rPh sb="8" eb="15">
      <t>チホウコウエイキギョウホウ</t>
    </rPh>
    <rPh sb="16" eb="18">
      <t>イチブ</t>
    </rPh>
    <rPh sb="19" eb="21">
      <t>テキヨウ</t>
    </rPh>
    <rPh sb="26" eb="30">
      <t>ケイジョウシュウシ</t>
    </rPh>
    <rPh sb="30" eb="32">
      <t>ヒリツ</t>
    </rPh>
    <rPh sb="38" eb="40">
      <t>シタマワ</t>
    </rPh>
    <rPh sb="41" eb="43">
      <t>ケッカ</t>
    </rPh>
    <rPh sb="51" eb="53">
      <t>リュウドウ</t>
    </rPh>
    <rPh sb="53" eb="55">
      <t>ヒリツ</t>
    </rPh>
    <rPh sb="56" eb="58">
      <t>ルイジ</t>
    </rPh>
    <rPh sb="58" eb="60">
      <t>ダンタイ</t>
    </rPh>
    <rPh sb="60" eb="63">
      <t>ヘイキンチ</t>
    </rPh>
    <rPh sb="64" eb="65">
      <t>クラ</t>
    </rPh>
    <rPh sb="68" eb="70">
      <t>オオハバ</t>
    </rPh>
    <rPh sb="71" eb="73">
      <t>ウワマワ</t>
    </rPh>
    <rPh sb="74" eb="76">
      <t>ヒリツ</t>
    </rPh>
    <rPh sb="82" eb="84">
      <t>ジョウキョウ</t>
    </rPh>
    <rPh sb="90" eb="93">
      <t>シュウエキリョク</t>
    </rPh>
    <rPh sb="99" eb="101">
      <t>サクゲン</t>
    </rPh>
    <rPh sb="114" eb="116">
      <t>オスイ</t>
    </rPh>
    <rPh sb="116" eb="118">
      <t>ショリ</t>
    </rPh>
    <phoneticPr fontId="4"/>
  </si>
  <si>
    <t>　昭和52年～60年にかけて整備し、昭和55年度の一部供用開始から長期間経過しており、農村集落における混住化、生活環境の整備を図るとともに農業用水の水質保全や活力に満ちた農村を持続させるため、施設の老朽化対策が必要です。</t>
    <rPh sb="1" eb="3">
      <t>ショウワ</t>
    </rPh>
    <rPh sb="5" eb="6">
      <t>ネン</t>
    </rPh>
    <rPh sb="9" eb="10">
      <t>ネン</t>
    </rPh>
    <rPh sb="14" eb="16">
      <t>セイビ</t>
    </rPh>
    <rPh sb="18" eb="20">
      <t>ショウワ</t>
    </rPh>
    <rPh sb="22" eb="23">
      <t>ネン</t>
    </rPh>
    <rPh sb="23" eb="24">
      <t>ド</t>
    </rPh>
    <rPh sb="25" eb="27">
      <t>イチブ</t>
    </rPh>
    <rPh sb="27" eb="31">
      <t>キョウヨウカイシ</t>
    </rPh>
    <rPh sb="33" eb="36">
      <t>チョウキカン</t>
    </rPh>
    <rPh sb="36" eb="38">
      <t>ケイカ</t>
    </rPh>
    <rPh sb="43" eb="45">
      <t>ノウソン</t>
    </rPh>
    <rPh sb="45" eb="47">
      <t>シュウラク</t>
    </rPh>
    <rPh sb="51" eb="54">
      <t>コンジュウカ</t>
    </rPh>
    <rPh sb="55" eb="59">
      <t>セイカツカンキョウ</t>
    </rPh>
    <rPh sb="60" eb="62">
      <t>セイビ</t>
    </rPh>
    <rPh sb="63" eb="64">
      <t>ハカ</t>
    </rPh>
    <rPh sb="69" eb="71">
      <t>ノウギョウ</t>
    </rPh>
    <rPh sb="71" eb="72">
      <t>ヨウ</t>
    </rPh>
    <rPh sb="72" eb="73">
      <t>スイ</t>
    </rPh>
    <rPh sb="74" eb="76">
      <t>スイシツ</t>
    </rPh>
    <rPh sb="76" eb="78">
      <t>ホゼン</t>
    </rPh>
    <rPh sb="79" eb="81">
      <t>カツリョク</t>
    </rPh>
    <rPh sb="82" eb="83">
      <t>ミ</t>
    </rPh>
    <rPh sb="85" eb="87">
      <t>ノウソン</t>
    </rPh>
    <rPh sb="88" eb="90">
      <t>ジゾク</t>
    </rPh>
    <rPh sb="96" eb="98">
      <t>シセツ</t>
    </rPh>
    <rPh sb="99" eb="102">
      <t>ロウキュウカ</t>
    </rPh>
    <rPh sb="102" eb="104">
      <t>タイサク</t>
    </rPh>
    <rPh sb="105" eb="107">
      <t>ヒツヨウ</t>
    </rPh>
    <phoneticPr fontId="4"/>
  </si>
  <si>
    <t>　当市の農業集落排水処理事業の経営は安定していますが、供用開始から40年経過しています。維持管理費及び機能保全対策費の更なる軽減を図り、持続的な公営企業経営を実現するために策定した維持管理適正化計画に基づき、安定的な維持管理を進める必要があります。</t>
    <rPh sb="1" eb="3">
      <t>トウシ</t>
    </rPh>
    <rPh sb="4" eb="10">
      <t>ノウギョウシュウラクハイスイ</t>
    </rPh>
    <rPh sb="10" eb="12">
      <t>ショリ</t>
    </rPh>
    <rPh sb="12" eb="14">
      <t>ジギョウ</t>
    </rPh>
    <rPh sb="15" eb="17">
      <t>ケイエイ</t>
    </rPh>
    <rPh sb="18" eb="20">
      <t>アンテイ</t>
    </rPh>
    <rPh sb="27" eb="31">
      <t>キョウヨウカイシ</t>
    </rPh>
    <rPh sb="35" eb="36">
      <t>ネン</t>
    </rPh>
    <rPh sb="36" eb="38">
      <t>ケイカ</t>
    </rPh>
    <rPh sb="44" eb="49">
      <t>イジカンリヒ</t>
    </rPh>
    <rPh sb="49" eb="50">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</si>
</sst>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9AF-4754-BDB5-9B82968FCE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79AF-4754-BDB5-9B82968FCE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38.92</c:v>
                </c:pt>
              </c:numCache>
            </c:numRef>
          </c:val>
          <c:extLst>
            <c:ext xmlns:c16="http://schemas.microsoft.com/office/drawing/2014/chart" uri="{C3380CC4-5D6E-409C-BE32-E72D297353CC}">
              <c16:uniqueId val="{00000000-510B-4C51-96E3-78AC37EE95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510B-4C51-96E3-78AC37EE95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96.95</c:v>
                </c:pt>
              </c:numCache>
            </c:numRef>
          </c:val>
          <c:extLst>
            <c:ext xmlns:c16="http://schemas.microsoft.com/office/drawing/2014/chart" uri="{C3380CC4-5D6E-409C-BE32-E72D297353CC}">
              <c16:uniqueId val="{00000000-A624-4333-80C5-E6DDE4A747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A624-4333-80C5-E6DDE4A747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89.88</c:v>
                </c:pt>
              </c:numCache>
            </c:numRef>
          </c:val>
          <c:extLst>
            <c:ext xmlns:c16="http://schemas.microsoft.com/office/drawing/2014/chart" uri="{C3380CC4-5D6E-409C-BE32-E72D297353CC}">
              <c16:uniqueId val="{00000000-A10F-4E10-AFE7-E5E07CDF4A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A10F-4E10-AFE7-E5E07CDF4A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8.6300000000000008</c:v>
                </c:pt>
              </c:numCache>
            </c:numRef>
          </c:val>
          <c:extLst>
            <c:ext xmlns:c16="http://schemas.microsoft.com/office/drawing/2014/chart" uri="{C3380CC4-5D6E-409C-BE32-E72D297353CC}">
              <c16:uniqueId val="{00000000-199F-4299-8963-2CF3285DCD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199F-4299-8963-2CF3285DCD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E8-4CF7-BC67-7C1BAC3177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A2E8-4CF7-BC67-7C1BAC3177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24.22</c:v>
                </c:pt>
              </c:numCache>
            </c:numRef>
          </c:val>
          <c:extLst>
            <c:ext xmlns:c16="http://schemas.microsoft.com/office/drawing/2014/chart" uri="{C3380CC4-5D6E-409C-BE32-E72D297353CC}">
              <c16:uniqueId val="{00000000-5395-48EA-AC7C-64B8AF1C12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5395-48EA-AC7C-64B8AF1C12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8969.32</c:v>
                </c:pt>
              </c:numCache>
            </c:numRef>
          </c:val>
          <c:extLst>
            <c:ext xmlns:c16="http://schemas.microsoft.com/office/drawing/2014/chart" uri="{C3380CC4-5D6E-409C-BE32-E72D297353CC}">
              <c16:uniqueId val="{00000000-803E-43D5-849E-387A84A3B8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803E-43D5-849E-387A84A3B8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91-4AD3-9840-3323768999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2991-4AD3-9840-3323768999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108.03</c:v>
                </c:pt>
              </c:numCache>
            </c:numRef>
          </c:val>
          <c:extLst>
            <c:ext xmlns:c16="http://schemas.microsoft.com/office/drawing/2014/chart" uri="{C3380CC4-5D6E-409C-BE32-E72D297353CC}">
              <c16:uniqueId val="{00000000-3EA0-4A92-BE13-2489354579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3EA0-4A92-BE13-2489354579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170.92</c:v>
                </c:pt>
              </c:numCache>
            </c:numRef>
          </c:val>
          <c:extLst>
            <c:ext xmlns:c16="http://schemas.microsoft.com/office/drawing/2014/chart" uri="{C3380CC4-5D6E-409C-BE32-E72D297353CC}">
              <c16:uniqueId val="{00000000-7678-47E9-AD46-BC85ACC18E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7678-47E9-AD46-BC85ACC18E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 zoomScaleNormal="100" workbookViewId="0">
      <selection activeCell="BQ89" sqref="BQ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伊達市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55997</v>
      </c>
      <c r="AM8" s="54"/>
      <c r="AN8" s="54"/>
      <c r="AO8" s="54"/>
      <c r="AP8" s="54"/>
      <c r="AQ8" s="54"/>
      <c r="AR8" s="54"/>
      <c r="AS8" s="54"/>
      <c r="AT8" s="53">
        <f>データ!T6</f>
        <v>265.12</v>
      </c>
      <c r="AU8" s="53"/>
      <c r="AV8" s="53"/>
      <c r="AW8" s="53"/>
      <c r="AX8" s="53"/>
      <c r="AY8" s="53"/>
      <c r="AZ8" s="53"/>
      <c r="BA8" s="53"/>
      <c r="BB8" s="53">
        <f>データ!U6</f>
        <v>211.21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99.63</v>
      </c>
      <c r="J10" s="53"/>
      <c r="K10" s="53"/>
      <c r="L10" s="53"/>
      <c r="M10" s="53"/>
      <c r="N10" s="53"/>
      <c r="O10" s="53"/>
      <c r="P10" s="53">
        <f>データ!P6</f>
        <v>1.76</v>
      </c>
      <c r="Q10" s="53"/>
      <c r="R10" s="53"/>
      <c r="S10" s="53"/>
      <c r="T10" s="53"/>
      <c r="U10" s="53"/>
      <c r="V10" s="53"/>
      <c r="W10" s="53">
        <f>データ!Q6</f>
        <v>100</v>
      </c>
      <c r="X10" s="53"/>
      <c r="Y10" s="53"/>
      <c r="Z10" s="53"/>
      <c r="AA10" s="53"/>
      <c r="AB10" s="53"/>
      <c r="AC10" s="53"/>
      <c r="AD10" s="54">
        <f>データ!R6</f>
        <v>3586</v>
      </c>
      <c r="AE10" s="54"/>
      <c r="AF10" s="54"/>
      <c r="AG10" s="54"/>
      <c r="AH10" s="54"/>
      <c r="AI10" s="54"/>
      <c r="AJ10" s="54"/>
      <c r="AK10" s="2"/>
      <c r="AL10" s="54">
        <f>データ!V6</f>
        <v>982</v>
      </c>
      <c r="AM10" s="54"/>
      <c r="AN10" s="54"/>
      <c r="AO10" s="54"/>
      <c r="AP10" s="54"/>
      <c r="AQ10" s="54"/>
      <c r="AR10" s="54"/>
      <c r="AS10" s="54"/>
      <c r="AT10" s="53">
        <f>データ!W6</f>
        <v>2.2999999999999998</v>
      </c>
      <c r="AU10" s="53"/>
      <c r="AV10" s="53"/>
      <c r="AW10" s="53"/>
      <c r="AX10" s="53"/>
      <c r="AY10" s="53"/>
      <c r="AZ10" s="53"/>
      <c r="BA10" s="53"/>
      <c r="BB10" s="53">
        <f>データ!X6</f>
        <v>426.96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ly1Lw2XR1OFSxcucvu3im/DSGe3ACOiJtgUyLiJe9LvUzxsZVmB6cFy2AaxH9YSSN+u5Eu7k7P7vfh3wPiQag==" saltValue="0rfn3U4G3qcJr9XmlaPo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72133</v>
      </c>
      <c r="D6" s="19">
        <f t="shared" si="3"/>
        <v>46</v>
      </c>
      <c r="E6" s="19">
        <f t="shared" si="3"/>
        <v>17</v>
      </c>
      <c r="F6" s="19">
        <f t="shared" si="3"/>
        <v>5</v>
      </c>
      <c r="G6" s="19">
        <f t="shared" si="3"/>
        <v>0</v>
      </c>
      <c r="H6" s="19" t="str">
        <f t="shared" si="3"/>
        <v>福島県　伊達市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99.63</v>
      </c>
      <c r="P6" s="20">
        <f t="shared" si="3"/>
        <v>1.76</v>
      </c>
      <c r="Q6" s="20">
        <f t="shared" si="3"/>
        <v>100</v>
      </c>
      <c r="R6" s="20">
        <f t="shared" si="3"/>
        <v>3586</v>
      </c>
      <c r="S6" s="20">
        <f t="shared" si="3"/>
        <v>55997</v>
      </c>
      <c r="T6" s="20">
        <f t="shared" si="3"/>
        <v>265.12</v>
      </c>
      <c r="U6" s="20">
        <f t="shared" si="3"/>
        <v>211.21</v>
      </c>
      <c r="V6" s="20">
        <f t="shared" si="3"/>
        <v>982</v>
      </c>
      <c r="W6" s="20">
        <f t="shared" si="3"/>
        <v>2.2999999999999998</v>
      </c>
      <c r="X6" s="20">
        <f t="shared" si="3"/>
        <v>426.96</v>
      </c>
      <c r="Y6" s="21" t="str">
        <f>IF(Y7="",NA(),Y7)</f>
        <v>-</v>
      </c>
      <c r="Z6" s="21" t="str">
        <f t="shared" ref="Z6:AH6" si="4">IF(Z7="",NA(),Z7)</f>
        <v>-</v>
      </c>
      <c r="AA6" s="21" t="str">
        <f t="shared" si="4"/>
        <v>-</v>
      </c>
      <c r="AB6" s="21" t="str">
        <f t="shared" si="4"/>
        <v>-</v>
      </c>
      <c r="AC6" s="21">
        <f t="shared" si="4"/>
        <v>89.88</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1">
        <f t="shared" si="5"/>
        <v>24.22</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8969.32</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108.03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170.92</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38.92</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96.95</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8.6300000000000008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72133</v>
      </c>
      <c r="D7" s="23">
        <v>46</v>
      </c>
      <c r="E7" s="23">
        <v>17</v>
      </c>
      <c r="F7" s="23">
        <v>5</v>
      </c>
      <c r="G7" s="23">
        <v>0</v>
      </c>
      <c r="H7" s="23" t="s">
        <v>96</v>
      </c>
      <c r="I7" s="23" t="s">
        <v>97</v>
      </c>
      <c r="J7" s="23" t="s">
        <v>98</v>
      </c>
      <c r="K7" s="23" t="s">
        <v>99</v>
      </c>
      <c r="L7" s="23" t="s">
        <v>100</v>
      </c>
      <c r="M7" s="23" t="s">
        <v>101</v>
      </c>
      <c r="N7" s="24" t="s">
        <v>102</v>
      </c>
      <c r="O7" s="24">
        <v>99.63</v>
      </c>
      <c r="P7" s="24">
        <v>1.76</v>
      </c>
      <c r="Q7" s="24">
        <v>100</v>
      </c>
      <c r="R7" s="24">
        <v>3586</v>
      </c>
      <c r="S7" s="24">
        <v>55997</v>
      </c>
      <c r="T7" s="24">
        <v>265.12</v>
      </c>
      <c r="U7" s="24">
        <v>211.21</v>
      </c>
      <c r="V7" s="24">
        <v>982</v>
      </c>
      <c r="W7" s="24">
        <v>2.2999999999999998</v>
      </c>
      <c r="X7" s="24">
        <v>426.96</v>
      </c>
      <c r="Y7" s="24" t="s">
        <v>102</v>
      </c>
      <c r="Z7" s="24" t="s">
        <v>102</v>
      </c>
      <c r="AA7" s="24" t="s">
        <v>102</v>
      </c>
      <c r="AB7" s="24" t="s">
        <v>102</v>
      </c>
      <c r="AC7" s="24">
        <v>89.88</v>
      </c>
      <c r="AD7" s="24" t="s">
        <v>102</v>
      </c>
      <c r="AE7" s="24" t="s">
        <v>102</v>
      </c>
      <c r="AF7" s="24" t="s">
        <v>102</v>
      </c>
      <c r="AG7" s="24" t="s">
        <v>102</v>
      </c>
      <c r="AH7" s="24">
        <v>103.04</v>
      </c>
      <c r="AI7" s="24">
        <v>104.3</v>
      </c>
      <c r="AJ7" s="24" t="s">
        <v>102</v>
      </c>
      <c r="AK7" s="24" t="s">
        <v>102</v>
      </c>
      <c r="AL7" s="24" t="s">
        <v>102</v>
      </c>
      <c r="AM7" s="24" t="s">
        <v>102</v>
      </c>
      <c r="AN7" s="24">
        <v>24.22</v>
      </c>
      <c r="AO7" s="24" t="s">
        <v>102</v>
      </c>
      <c r="AP7" s="24" t="s">
        <v>102</v>
      </c>
      <c r="AQ7" s="24" t="s">
        <v>102</v>
      </c>
      <c r="AR7" s="24" t="s">
        <v>102</v>
      </c>
      <c r="AS7" s="24">
        <v>100.31</v>
      </c>
      <c r="AT7" s="24">
        <v>102.74</v>
      </c>
      <c r="AU7" s="24" t="s">
        <v>102</v>
      </c>
      <c r="AV7" s="24" t="s">
        <v>102</v>
      </c>
      <c r="AW7" s="24" t="s">
        <v>102</v>
      </c>
      <c r="AX7" s="24" t="s">
        <v>102</v>
      </c>
      <c r="AY7" s="24">
        <v>8969.32</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108.03</v>
      </c>
      <c r="BV7" s="24" t="s">
        <v>102</v>
      </c>
      <c r="BW7" s="24" t="s">
        <v>102</v>
      </c>
      <c r="BX7" s="24" t="s">
        <v>102</v>
      </c>
      <c r="BY7" s="24" t="s">
        <v>102</v>
      </c>
      <c r="BZ7" s="24">
        <v>58.41</v>
      </c>
      <c r="CA7" s="24">
        <v>54.51</v>
      </c>
      <c r="CB7" s="24" t="s">
        <v>102</v>
      </c>
      <c r="CC7" s="24" t="s">
        <v>102</v>
      </c>
      <c r="CD7" s="24" t="s">
        <v>102</v>
      </c>
      <c r="CE7" s="24" t="s">
        <v>102</v>
      </c>
      <c r="CF7" s="24">
        <v>170.92</v>
      </c>
      <c r="CG7" s="24" t="s">
        <v>102</v>
      </c>
      <c r="CH7" s="24" t="s">
        <v>102</v>
      </c>
      <c r="CI7" s="24" t="s">
        <v>102</v>
      </c>
      <c r="CJ7" s="24" t="s">
        <v>102</v>
      </c>
      <c r="CK7" s="24">
        <v>267.33999999999997</v>
      </c>
      <c r="CL7" s="24">
        <v>286.33</v>
      </c>
      <c r="CM7" s="24" t="s">
        <v>102</v>
      </c>
      <c r="CN7" s="24" t="s">
        <v>102</v>
      </c>
      <c r="CO7" s="24" t="s">
        <v>102</v>
      </c>
      <c r="CP7" s="24" t="s">
        <v>102</v>
      </c>
      <c r="CQ7" s="24">
        <v>38.92</v>
      </c>
      <c r="CR7" s="24" t="s">
        <v>102</v>
      </c>
      <c r="CS7" s="24" t="s">
        <v>102</v>
      </c>
      <c r="CT7" s="24" t="s">
        <v>102</v>
      </c>
      <c r="CU7" s="24" t="s">
        <v>102</v>
      </c>
      <c r="CV7" s="24">
        <v>52.34</v>
      </c>
      <c r="CW7" s="24">
        <v>49.92</v>
      </c>
      <c r="CX7" s="24" t="s">
        <v>102</v>
      </c>
      <c r="CY7" s="24" t="s">
        <v>102</v>
      </c>
      <c r="CZ7" s="24" t="s">
        <v>102</v>
      </c>
      <c r="DA7" s="24" t="s">
        <v>102</v>
      </c>
      <c r="DB7" s="24">
        <v>96.95</v>
      </c>
      <c r="DC7" s="24" t="s">
        <v>102</v>
      </c>
      <c r="DD7" s="24" t="s">
        <v>102</v>
      </c>
      <c r="DE7" s="24" t="s">
        <v>102</v>
      </c>
      <c r="DF7" s="24" t="s">
        <v>102</v>
      </c>
      <c r="DG7" s="24">
        <v>90.05</v>
      </c>
      <c r="DH7" s="24">
        <v>87.8</v>
      </c>
      <c r="DI7" s="24" t="s">
        <v>102</v>
      </c>
      <c r="DJ7" s="24" t="s">
        <v>102</v>
      </c>
      <c r="DK7" s="24" t="s">
        <v>102</v>
      </c>
      <c r="DL7" s="24" t="s">
        <v>102</v>
      </c>
      <c r="DM7" s="24">
        <v>8.6300000000000008</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引地　佑菜</cp:lastModifiedBy>
  <dcterms:created xsi:type="dcterms:W3CDTF">2025-12-23T06:17:11Z</dcterms:created>
  <dcterms:modified xsi:type="dcterms:W3CDTF">2026-01-16T06:29:58Z</dcterms:modified>
  <cp:category/>
</cp:coreProperties>
</file>