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建設部\上下水道課\上下水道課\030＿庁内通知・照会等\R7\20260115【財政課22(月)〆】公営企業に係る経営比較分析表（令和６年度決算）の分析等について（依頼）\下水道\回答\"/>
    </mc:Choice>
  </mc:AlternateContent>
  <xr:revisionPtr revIDLastSave="0" documentId="13_ncr:1_{BAA09B03-8E74-4689-9730-1D8454FA520B}" xr6:coauthVersionLast="47" xr6:coauthVersionMax="47" xr10:uidLastSave="{00000000-0000-0000-0000-000000000000}"/>
  <workbookProtection workbookAlgorithmName="SHA-512" workbookHashValue="l5T31V2w//3Hw9oNDMeyVQngJS6TAtb71WyNRhiosOemvYWW2Ajz4qL7KfbWVrBKz4EWaUGFyDrM34JvdgRfvg==" workbookSaltValue="L2G/W5eV7hF8MN2rIw0rtw==" workbookSpinCount="100000" lockStructure="1"/>
  <bookViews>
    <workbookView xWindow="-10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BB10" i="4"/>
  <c r="W10" i="4"/>
  <c r="BB8" i="4"/>
  <c r="AD8" i="4"/>
  <c r="W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<sst xmlns="http://schemas.openxmlformats.org/spreadsheetml/2006/main" count="236" uniqueCount="116">
  <si>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</si>
  <si>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</si>
  <si>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</si>
  <si>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</si>
  <si>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</si>
  <si>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</si>
  <si>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</si>
  <si>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</si>
  <si>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</si>
  <si>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</si>
  <si>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</si>
  <si>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</si>
  <si>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</si>
  <si>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</si>
  <si>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</si>
  <si>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</si>
  <si>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</si>
  <si>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</si>
  <si>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</si>
  <si>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</si>
  <si>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</si>
  <si>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</si>
  <si>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</si>
  <si>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</si>
  <si>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</si>
  <si>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</si>
  <si>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</si>
  <si>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</si>
  <si>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</si>
  <si>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</si>
  <si>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</si>
  <si>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</si>
  <si>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</si>
  <si>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</si>
  <si>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</si>
  <si>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</si>
  <si>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</si>
  <si>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</si>
  <si>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</si>
  <si>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</si>
  <si>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</si>
  <si>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</si>
  <si>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</si>
  <si>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</si>
  <si>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</si>
  <si>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</si>
  <si>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</si>
  <si>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</si>
  <si>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</si>
  <si>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</si>
  <si>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</si>
  <si>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</si>
  <si>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</si>
  <si>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</si>
  <si>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</si>
  <si>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</si>
  <si>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</si>
  <si>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</si>
  <si>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</si>
  <si>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</si>
  <si>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</si>
  <si>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</si>
  <si>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</si>
  <si>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</si>
  <si>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</si>
  <si>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</si>
  <si>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</si>
  <si>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</si>
  <si>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</si>
  <si>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</si>
  <si>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</si>
  <si>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</si>
  <si>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</si>
  <si>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</si>
  <si>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</si>
  <si>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</si>
  <si>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</si>
  <si>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</si>
  <si>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</si>
  <si>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</si>
  <si>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</si>
  <si>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</si>
  <si>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</si>
  <si>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</si>
  <si>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</si>
  <si>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</si>
  <si>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</si>
  <si>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</si>
  <si>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</si>
  <si>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</si>
  <si>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</si>
  <si>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</si>
  <si>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</si>
  <si>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</si>
  <si>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</si>
  <si>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</si>
  <si>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</si>
  <si>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</si>
  <si>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</si>
  <si>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</si>
  <si>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</si>
  <si>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</si>
  <si>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</si>
  <si>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</si>
  <si>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</si>
  <si>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</si>
  <si>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</si>
  <si>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</si>
  <si>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</si>
  <si>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</si>
  <si>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</si>
  <si>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</si>
  <si>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</si>
  <si>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平成元年から整備を始め、平成８年より一部供用開始したため、耐用年数を経過した管渠はありませんが、今後は、ストックマネジメント計画の見直しを行い、計画的な修繕・改修を行う必要があります。</t>
    <phoneticPr fontId="4"/>
  </si>
  <si>
    <t>　当市の下水道事業は、市街地において住み良い生活環境づくりの為に行っています。
　類似団体に比べ水洗化率が低い状況であり、人口減少に伴う収益の減少が想定されるため、経費削減・施設の長寿命化計画が必要です。
　令和２年度から公営企業（一部適用）に移行し、公営企業会計を導入することで、貸借対照表や損益計算書などの財務書類を作成し、資産等の正確な把握に努め、より経営管理の向上と経営の効率化を図ります。</t>
    <phoneticPr fontId="4"/>
  </si>
  <si>
    <t>令和２年度から地方公営企業法の一部を適用しました。経常収支比率は100％を超えており、使用料収入や一般会計繰入金で経常費用を賄えている状況で、一定程度の健全性を確保しました。
　流動比率については、昨年度と比較すると減少しており、類似団体平均値よりも低い結果となりました。また、汚水処理原価が例年と比較すると、大幅に増加しています。使用料の増収や経費削減等の取組が必要です。
　企業債残高対事業規模比率については、類似団体平均値と比べると高い比率となっていますが、処理区域内の管渠の整備がまもなく終了する予定なので、今後は改善の方向に向かいます。
　経費回収率については、昨年度と比較すると減少しており、水洗化率が類似団体平均値と比べると低い比率となっているため、公共用水域の保全及び使用料の増収を図るために水洗化率を向上させる取組が必要です。</t>
    <rPh sb="139" eb="143">
      <t>オスイショリ</t>
    </rPh>
    <rPh sb="143" eb="145">
      <t>ゲンカ</t>
    </rPh>
    <rPh sb="146" eb="148">
      <t>レイネン</t>
    </rPh>
    <rPh sb="149" eb="151">
      <t>ヒカク</t>
    </rPh>
    <rPh sb="155" eb="157">
      <t>オオハバ</t>
    </rPh>
    <rPh sb="158" eb="160">
      <t>ゾウカ</t>
    </rPh>
    <rPh sb="286" eb="289">
      <t>サクネンド</t>
    </rPh>
    <rPh sb="290" eb="292">
      <t>ヒカク</t>
    </rPh>
    <rPh sb="295" eb="29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</si>
</sst>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0.06</c:v>
                </c:pt>
                <c:pt idx="2">
                  <c:v>0.05</c:v>
                </c:pt>
                <c:pt idx="3">
                  <c:v>0.03</c:v>
                </c:pt>
                <c:pt idx="4" formatCode="#,##0.00;&quot;△&quot;#,##0.00">
                  <c:v>0</c:v>
                </c:pt>
              </c:numCache>
            </c:numRef>
          </c:val>
          <c:extLst>
            <c:ext xmlns:c16="http://schemas.microsoft.com/office/drawing/2014/chart" uri="{C3380CC4-5D6E-409C-BE32-E72D297353CC}">
              <c16:uniqueId val="{00000000-2232-4BC9-BC12-097CDA057D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0.09</c:v>
                </c:pt>
                <c:pt idx="4">
                  <c:v>0.15</c:v>
                </c:pt>
              </c:numCache>
            </c:numRef>
          </c:val>
          <c:smooth val="0"/>
          <c:extLst>
            <c:ext xmlns:c16="http://schemas.microsoft.com/office/drawing/2014/chart" uri="{C3380CC4-5D6E-409C-BE32-E72D297353CC}">
              <c16:uniqueId val="{00000001-2232-4BC9-BC12-097CDA057D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F7-460F-81EC-A1EA5D8460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56.51</c:v>
                </c:pt>
                <c:pt idx="4">
                  <c:v>56.85</c:v>
                </c:pt>
              </c:numCache>
            </c:numRef>
          </c:val>
          <c:smooth val="0"/>
          <c:extLst>
            <c:ext xmlns:c16="http://schemas.microsoft.com/office/drawing/2014/chart" uri="{C3380CC4-5D6E-409C-BE32-E72D297353CC}">
              <c16:uniqueId val="{00000001-C4F7-460F-81EC-A1EA5D8460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73.22</c:v>
                </c:pt>
                <c:pt idx="1">
                  <c:v>74.06</c:v>
                </c:pt>
                <c:pt idx="2">
                  <c:v>75.08</c:v>
                </c:pt>
                <c:pt idx="3">
                  <c:v>76.05</c:v>
                </c:pt>
                <c:pt idx="4">
                  <c:v>76.58</c:v>
                </c:pt>
              </c:numCache>
            </c:numRef>
          </c:val>
          <c:extLst>
            <c:ext xmlns:c16="http://schemas.microsoft.com/office/drawing/2014/chart" uri="{C3380CC4-5D6E-409C-BE32-E72D297353CC}">
              <c16:uniqueId val="{00000000-1471-496B-8C9A-BF2FD1EBBF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90.62</c:v>
                </c:pt>
                <c:pt idx="4">
                  <c:v>90.79</c:v>
                </c:pt>
              </c:numCache>
            </c:numRef>
          </c:val>
          <c:smooth val="0"/>
          <c:extLst>
            <c:ext xmlns:c16="http://schemas.microsoft.com/office/drawing/2014/chart" uri="{C3380CC4-5D6E-409C-BE32-E72D297353CC}">
              <c16:uniqueId val="{00000001-1471-496B-8C9A-BF2FD1EBBF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129.25</c:v>
                </c:pt>
                <c:pt idx="1">
                  <c:v>123.08</c:v>
                </c:pt>
                <c:pt idx="2">
                  <c:v>110.7</c:v>
                </c:pt>
                <c:pt idx="3">
                  <c:v>108.41</c:v>
                </c:pt>
                <c:pt idx="4">
                  <c:v>103.76</c:v>
                </c:pt>
              </c:numCache>
            </c:numRef>
          </c:val>
          <c:extLst>
            <c:ext xmlns:c16="http://schemas.microsoft.com/office/drawing/2014/chart" uri="{C3380CC4-5D6E-409C-BE32-E72D297353CC}">
              <c16:uniqueId val="{00000000-838D-4876-9034-B0C69E628E1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106.53</c:v>
                </c:pt>
                <c:pt idx="4">
                  <c:v>105.5</c:v>
                </c:pt>
              </c:numCache>
            </c:numRef>
          </c:val>
          <c:smooth val="0"/>
          <c:extLst>
            <c:ext xmlns:c16="http://schemas.microsoft.com/office/drawing/2014/chart" uri="{C3380CC4-5D6E-409C-BE32-E72D297353CC}">
              <c16:uniqueId val="{00000001-838D-4876-9034-B0C69E628E1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2.5099999999999998</c:v>
                </c:pt>
                <c:pt idx="1">
                  <c:v>4.9800000000000004</c:v>
                </c:pt>
                <c:pt idx="2">
                  <c:v>7.43</c:v>
                </c:pt>
                <c:pt idx="3">
                  <c:v>9.92</c:v>
                </c:pt>
                <c:pt idx="4">
                  <c:v>12.44</c:v>
                </c:pt>
              </c:numCache>
            </c:numRef>
          </c:val>
          <c:extLst>
            <c:ext xmlns:c16="http://schemas.microsoft.com/office/drawing/2014/chart" uri="{C3380CC4-5D6E-409C-BE32-E72D297353CC}">
              <c16:uniqueId val="{00000000-CCFA-40F6-BE8A-87C6669AB0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26.9</c:v>
                </c:pt>
                <c:pt idx="4">
                  <c:v>28.47</c:v>
                </c:pt>
              </c:numCache>
            </c:numRef>
          </c:val>
          <c:smooth val="0"/>
          <c:extLst>
            <c:ext xmlns:c16="http://schemas.microsoft.com/office/drawing/2014/chart" uri="{C3380CC4-5D6E-409C-BE32-E72D297353CC}">
              <c16:uniqueId val="{00000001-CCFA-40F6-BE8A-87C6669AB0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4C-4889-B08E-0B89623033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2.08</c:v>
                </c:pt>
                <c:pt idx="4">
                  <c:v>1.87</c:v>
                </c:pt>
              </c:numCache>
            </c:numRef>
          </c:val>
          <c:smooth val="0"/>
          <c:extLst>
            <c:ext xmlns:c16="http://schemas.microsoft.com/office/drawing/2014/chart" uri="{C3380CC4-5D6E-409C-BE32-E72D297353CC}">
              <c16:uniqueId val="{00000001-C24C-4889-B08E-0B89623033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7C-426D-A6B1-BE4BFB0B41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18.41</c:v>
                </c:pt>
                <c:pt idx="4">
                  <c:v>16.91</c:v>
                </c:pt>
              </c:numCache>
            </c:numRef>
          </c:val>
          <c:smooth val="0"/>
          <c:extLst>
            <c:ext xmlns:c16="http://schemas.microsoft.com/office/drawing/2014/chart" uri="{C3380CC4-5D6E-409C-BE32-E72D297353CC}">
              <c16:uniqueId val="{00000001-127C-426D-A6B1-BE4BFB0B41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35.19</c:v>
                </c:pt>
                <c:pt idx="1">
                  <c:v>49.93</c:v>
                </c:pt>
                <c:pt idx="2">
                  <c:v>46.57</c:v>
                </c:pt>
                <c:pt idx="3">
                  <c:v>37.17</c:v>
                </c:pt>
                <c:pt idx="4">
                  <c:v>22.75</c:v>
                </c:pt>
              </c:numCache>
            </c:numRef>
          </c:val>
          <c:extLst>
            <c:ext xmlns:c16="http://schemas.microsoft.com/office/drawing/2014/chart" uri="{C3380CC4-5D6E-409C-BE32-E72D297353CC}">
              <c16:uniqueId val="{00000000-0EF7-4F8B-9E17-859F05FCA0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74.790000000000006</c:v>
                </c:pt>
                <c:pt idx="4">
                  <c:v>73.930000000000007</c:v>
                </c:pt>
              </c:numCache>
            </c:numRef>
          </c:val>
          <c:smooth val="0"/>
          <c:extLst>
            <c:ext xmlns:c16="http://schemas.microsoft.com/office/drawing/2014/chart" uri="{C3380CC4-5D6E-409C-BE32-E72D297353CC}">
              <c16:uniqueId val="{00000001-0EF7-4F8B-9E17-859F05FCA0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2222.44</c:v>
                </c:pt>
                <c:pt idx="1">
                  <c:v>2144.0100000000002</c:v>
                </c:pt>
                <c:pt idx="2">
                  <c:v>2086.9499999999998</c:v>
                </c:pt>
                <c:pt idx="3">
                  <c:v>1988.89</c:v>
                </c:pt>
                <c:pt idx="4">
                  <c:v>2032.12</c:v>
                </c:pt>
              </c:numCache>
            </c:numRef>
          </c:val>
          <c:extLst>
            <c:ext xmlns:c16="http://schemas.microsoft.com/office/drawing/2014/chart" uri="{C3380CC4-5D6E-409C-BE32-E72D297353CC}">
              <c16:uniqueId val="{00000000-5097-409D-936D-6DC9CBE5F4A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767.56</c:v>
                </c:pt>
                <c:pt idx="4">
                  <c:v>795.22</c:v>
                </c:pt>
              </c:numCache>
            </c:numRef>
          </c:val>
          <c:smooth val="0"/>
          <c:extLst>
            <c:ext xmlns:c16="http://schemas.microsoft.com/office/drawing/2014/chart" uri="{C3380CC4-5D6E-409C-BE32-E72D297353CC}">
              <c16:uniqueId val="{00000001-5097-409D-936D-6DC9CBE5F4A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107.99</c:v>
                </c:pt>
                <c:pt idx="1">
                  <c:v>108.39</c:v>
                </c:pt>
                <c:pt idx="2">
                  <c:v>107.84</c:v>
                </c:pt>
                <c:pt idx="3">
                  <c:v>107.91</c:v>
                </c:pt>
                <c:pt idx="4">
                  <c:v>95.81</c:v>
                </c:pt>
              </c:numCache>
            </c:numRef>
          </c:val>
          <c:extLst>
            <c:ext xmlns:c16="http://schemas.microsoft.com/office/drawing/2014/chart" uri="{C3380CC4-5D6E-409C-BE32-E72D297353CC}">
              <c16:uniqueId val="{00000000-E3B0-4842-A593-BD384D3860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90.23</c:v>
                </c:pt>
                <c:pt idx="4">
                  <c:v>90.78</c:v>
                </c:pt>
              </c:numCache>
            </c:numRef>
          </c:val>
          <c:smooth val="0"/>
          <c:extLst>
            <c:ext xmlns:c16="http://schemas.microsoft.com/office/drawing/2014/chart" uri="{C3380CC4-5D6E-409C-BE32-E72D297353CC}">
              <c16:uniqueId val="{00000001-E3B0-4842-A593-BD384D3860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c:v>
                </c:pt>
                <c:pt idx="1">
                  <c:v>165</c:v>
                </c:pt>
                <c:pt idx="2">
                  <c:v>165</c:v>
                </c:pt>
                <c:pt idx="3">
                  <c:v>165</c:v>
                </c:pt>
                <c:pt idx="4">
                  <c:v>186.85</c:v>
                </c:pt>
              </c:numCache>
            </c:numRef>
          </c:val>
          <c:extLst>
            <c:ext xmlns:c16="http://schemas.microsoft.com/office/drawing/2014/chart" uri="{C3380CC4-5D6E-409C-BE32-E72D297353CC}">
              <c16:uniqueId val="{00000000-DB36-4FD5-B586-45923C11230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170.2</c:v>
                </c:pt>
                <c:pt idx="4">
                  <c:v>170.83</c:v>
                </c:pt>
              </c:numCache>
            </c:numRef>
          </c:val>
          <c:smooth val="0"/>
          <c:extLst>
            <c:ext xmlns:c16="http://schemas.microsoft.com/office/drawing/2014/chart" uri="{C3380CC4-5D6E-409C-BE32-E72D297353CC}">
              <c16:uniqueId val="{00000001-DB36-4FD5-B586-45923C11230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2" zoomScaleNormal="100" workbookViewId="0">
      <selection activeCell="BG36" sqref="BG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伊達市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55997</v>
      </c>
      <c r="AM8" s="45"/>
      <c r="AN8" s="45"/>
      <c r="AO8" s="45"/>
      <c r="AP8" s="45"/>
      <c r="AQ8" s="45"/>
      <c r="AR8" s="45"/>
      <c r="AS8" s="45"/>
      <c r="AT8" s="44">
        <f>データ!T6</f>
        <v>265.12</v>
      </c>
      <c r="AU8" s="44"/>
      <c r="AV8" s="44"/>
      <c r="AW8" s="44"/>
      <c r="AX8" s="44"/>
      <c r="AY8" s="44"/>
      <c r="AZ8" s="44"/>
      <c r="BA8" s="44"/>
      <c r="BB8" s="44">
        <f>データ!U6</f>
        <v>211.21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49.8</v>
      </c>
      <c r="J10" s="44"/>
      <c r="K10" s="44"/>
      <c r="L10" s="44"/>
      <c r="M10" s="44"/>
      <c r="N10" s="44"/>
      <c r="O10" s="44"/>
      <c r="P10" s="44">
        <f>データ!P6</f>
        <v>39.22</v>
      </c>
      <c r="Q10" s="44"/>
      <c r="R10" s="44"/>
      <c r="S10" s="44"/>
      <c r="T10" s="44"/>
      <c r="U10" s="44"/>
      <c r="V10" s="44"/>
      <c r="W10" s="44">
        <f>データ!Q6</f>
        <v>100</v>
      </c>
      <c r="X10" s="44"/>
      <c r="Y10" s="44"/>
      <c r="Z10" s="44"/>
      <c r="AA10" s="44"/>
      <c r="AB10" s="44"/>
      <c r="AC10" s="44"/>
      <c r="AD10" s="45">
        <f>データ!R6</f>
        <v>3333</v>
      </c>
      <c r="AE10" s="45"/>
      <c r="AF10" s="45"/>
      <c r="AG10" s="45"/>
      <c r="AH10" s="45"/>
      <c r="AI10" s="45"/>
      <c r="AJ10" s="45"/>
      <c r="AK10" s="2"/>
      <c r="AL10" s="45">
        <f>データ!V6</f>
        <v>21824</v>
      </c>
      <c r="AM10" s="45"/>
      <c r="AN10" s="45"/>
      <c r="AO10" s="45"/>
      <c r="AP10" s="45"/>
      <c r="AQ10" s="45"/>
      <c r="AR10" s="45"/>
      <c r="AS10" s="45"/>
      <c r="AT10" s="44">
        <f>データ!W6</f>
        <v>6.22</v>
      </c>
      <c r="AU10" s="44"/>
      <c r="AV10" s="44"/>
      <c r="AW10" s="44"/>
      <c r="AX10" s="44"/>
      <c r="AY10" s="44"/>
      <c r="AZ10" s="44"/>
      <c r="BA10" s="44"/>
      <c r="BB10" s="44">
        <f>データ!X6</f>
        <v>3508.68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Tjq0RzdsWxROSMxbFNYTGNS+0hlQPflx1AuTtzCvnBsAB6baKK/+ov9jsoxG6FjtQKJVmZgxQzvTJp0aeFiA==" saltValue="N/Atfdj4rhB64bYKHpGm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72133</v>
      </c>
      <c r="D6" s="19">
        <f t="shared" si="3"/>
        <v>46</v>
      </c>
      <c r="E6" s="19">
        <f t="shared" si="3"/>
        <v>17</v>
      </c>
      <c r="F6" s="19">
        <f t="shared" si="3"/>
        <v>1</v>
      </c>
      <c r="G6" s="19">
        <f t="shared" si="3"/>
        <v>0</v>
      </c>
      <c r="H6" s="19" t="str">
        <f t="shared" si="3"/>
        <v>福島県　伊達市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49.8</v>
      </c>
      <c r="P6" s="20">
        <f t="shared" si="3"/>
        <v>39.22</v>
      </c>
      <c r="Q6" s="20">
        <f t="shared" si="3"/>
        <v>100</v>
      </c>
      <c r="R6" s="20">
        <f t="shared" si="3"/>
        <v>3333</v>
      </c>
      <c r="S6" s="20">
        <f t="shared" si="3"/>
        <v>55997</v>
      </c>
      <c r="T6" s="20">
        <f t="shared" si="3"/>
        <v>265.12</v>
      </c>
      <c r="U6" s="20">
        <f t="shared" si="3"/>
        <v>211.21</v>
      </c>
      <c r="V6" s="20">
        <f t="shared" si="3"/>
        <v>21824</v>
      </c>
      <c r="W6" s="20">
        <f t="shared" si="3"/>
        <v>6.22</v>
      </c>
      <c r="X6" s="20">
        <f t="shared" si="3"/>
        <v>3508.68</v>
      </c>
      <c r="Y6" s="21">
        <f>IF(Y7="",NA(),Y7)</f>
        <v>129.25</v>
      </c>
      <c r="Z6" s="21">
        <f t="shared" ref="Z6:AH6" si="4">IF(Z7="",NA(),Z7)</f>
        <v>123.08</v>
      </c>
      <c r="AA6" s="21">
        <f t="shared" si="4"/>
        <v>110.7</v>
      </c>
      <c r="AB6" s="21">
        <f t="shared" si="4"/>
        <v>108.41</v>
      </c>
      <c r="AC6" s="21">
        <f t="shared" si="4"/>
        <v>103.76</v>
      </c>
      <c r="AD6" s="21">
        <f t="shared" si="4"/>
        <v>107.21</v>
      </c>
      <c r="AE6" s="21">
        <f t="shared" si="4"/>
        <v>107.08</v>
      </c>
      <c r="AF6" s="21">
        <f t="shared" si="4"/>
        <v>106.08</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18.41</v>
      </c>
      <c r="AS6" s="21">
        <f t="shared" si="5"/>
        <v>16.91</v>
      </c>
      <c r="AT6" s="20" t="str">
        <f>IF(AT7="","",IF(AT7="-","【-】","【"&amp;SUBSTITUTE(TEXT(AT7,"#,##0.00"),"-","△")&amp;"】"))</f>
        <v>【3.12】</v>
      </c>
      <c r="AU6" s="21">
        <f>IF(AU7="",NA(),AU7)</f>
        <v>35.19</v>
      </c>
      <c r="AV6" s="21">
        <f t="shared" ref="AV6:BD6" si="6">IF(AV7="",NA(),AV7)</f>
        <v>49.93</v>
      </c>
      <c r="AW6" s="21">
        <f t="shared" si="6"/>
        <v>46.57</v>
      </c>
      <c r="AX6" s="21">
        <f t="shared" si="6"/>
        <v>37.17</v>
      </c>
      <c r="AY6" s="21">
        <f t="shared" si="6"/>
        <v>22.75</v>
      </c>
      <c r="AZ6" s="21">
        <f t="shared" si="6"/>
        <v>40.67</v>
      </c>
      <c r="BA6" s="21">
        <f t="shared" si="6"/>
        <v>47.7</v>
      </c>
      <c r="BB6" s="21">
        <f t="shared" si="6"/>
        <v>50.59</v>
      </c>
      <c r="BC6" s="21">
        <f t="shared" si="6"/>
        <v>74.790000000000006</v>
      </c>
      <c r="BD6" s="21">
        <f t="shared" si="6"/>
        <v>73.930000000000007</v>
      </c>
      <c r="BE6" s="20" t="str">
        <f>IF(BE7="","",IF(BE7="-","【-】","【"&amp;SUBSTITUTE(TEXT(BE7,"#,##0.00"),"-","△")&amp;"】"))</f>
        <v>【82.75】</v>
      </c>
      <c r="BF6" s="21">
        <f>IF(BF7="",NA(),BF7)</f>
        <v>2222.44</v>
      </c>
      <c r="BG6" s="21">
        <f t="shared" ref="BG6:BO6" si="7">IF(BG7="",NA(),BG7)</f>
        <v>2144.0100000000002</v>
      </c>
      <c r="BH6" s="21">
        <f t="shared" si="7"/>
        <v>2086.9499999999998</v>
      </c>
      <c r="BI6" s="21">
        <f t="shared" si="7"/>
        <v>1988.89</v>
      </c>
      <c r="BJ6" s="21">
        <f t="shared" si="7"/>
        <v>2032.12</v>
      </c>
      <c r="BK6" s="21">
        <f t="shared" si="7"/>
        <v>1050.51</v>
      </c>
      <c r="BL6" s="21">
        <f t="shared" si="7"/>
        <v>1102.01</v>
      </c>
      <c r="BM6" s="21">
        <f t="shared" si="7"/>
        <v>987.36</v>
      </c>
      <c r="BN6" s="21">
        <f t="shared" si="7"/>
        <v>767.56</v>
      </c>
      <c r="BO6" s="21">
        <f t="shared" si="7"/>
        <v>795.22</v>
      </c>
      <c r="BP6" s="20" t="str">
        <f>IF(BP7="","",IF(BP7="-","【-】","【"&amp;SUBSTITUTE(TEXT(BP7,"#,##0.00"),"-","△")&amp;"】"))</f>
        <v>【602.56】</v>
      </c>
      <c r="BQ6" s="21">
        <f>IF(BQ7="",NA(),BQ7)</f>
        <v>107.99</v>
      </c>
      <c r="BR6" s="21">
        <f t="shared" ref="BR6:BZ6" si="8">IF(BR7="",NA(),BR7)</f>
        <v>108.39</v>
      </c>
      <c r="BS6" s="21">
        <f t="shared" si="8"/>
        <v>107.84</v>
      </c>
      <c r="BT6" s="21">
        <f t="shared" si="8"/>
        <v>107.91</v>
      </c>
      <c r="BU6" s="21">
        <f t="shared" si="8"/>
        <v>95.81</v>
      </c>
      <c r="BV6" s="21">
        <f t="shared" si="8"/>
        <v>82.65</v>
      </c>
      <c r="BW6" s="21">
        <f t="shared" si="8"/>
        <v>82.55</v>
      </c>
      <c r="BX6" s="21">
        <f t="shared" si="8"/>
        <v>83.55</v>
      </c>
      <c r="BY6" s="21">
        <f t="shared" si="8"/>
        <v>90.23</v>
      </c>
      <c r="BZ6" s="21">
        <f t="shared" si="8"/>
        <v>90.78</v>
      </c>
      <c r="CA6" s="20" t="str">
        <f>IF(CA7="","",IF(CA7="-","【-】","【"&amp;SUBSTITUTE(TEXT(CA7,"#,##0.00"),"-","△")&amp;"】"))</f>
        <v>【97.94】</v>
      </c>
      <c r="CB6" s="21">
        <f>IF(CB7="",NA(),CB7)</f>
        <v>165</v>
      </c>
      <c r="CC6" s="21">
        <f t="shared" ref="CC6:CK6" si="9">IF(CC7="",NA(),CC7)</f>
        <v>165</v>
      </c>
      <c r="CD6" s="21">
        <f t="shared" si="9"/>
        <v>165</v>
      </c>
      <c r="CE6" s="21">
        <f t="shared" si="9"/>
        <v>165</v>
      </c>
      <c r="CF6" s="21">
        <f t="shared" si="9"/>
        <v>186.85</v>
      </c>
      <c r="CG6" s="21">
        <f t="shared" si="9"/>
        <v>186.3</v>
      </c>
      <c r="CH6" s="21">
        <f t="shared" si="9"/>
        <v>188.38</v>
      </c>
      <c r="CI6" s="21">
        <f t="shared" si="9"/>
        <v>185.98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48.95</v>
      </c>
      <c r="CU6" s="21">
        <f t="shared" si="10"/>
        <v>56.51</v>
      </c>
      <c r="CV6" s="21">
        <f t="shared" si="10"/>
        <v>56.85</v>
      </c>
      <c r="CW6" s="20" t="str">
        <f>IF(CW7="","",IF(CW7="-","【-】","【"&amp;SUBSTITUTE(TEXT(CW7,"#,##0.00"),"-","△")&amp;"】"))</f>
        <v>【60.13】</v>
      </c>
      <c r="CX6" s="21">
        <f>IF(CX7="",NA(),CX7)</f>
        <v>73.22</v>
      </c>
      <c r="CY6" s="21">
        <f t="shared" ref="CY6:DG6" si="11">IF(CY7="",NA(),CY7)</f>
        <v>74.06</v>
      </c>
      <c r="CZ6" s="21">
        <f t="shared" si="11"/>
        <v>75.08</v>
      </c>
      <c r="DA6" s="21">
        <f t="shared" si="11"/>
        <v>76.05</v>
      </c>
      <c r="DB6" s="21">
        <f t="shared" si="11"/>
        <v>76.58</v>
      </c>
      <c r="DC6" s="21">
        <f t="shared" si="11"/>
        <v>82.08</v>
      </c>
      <c r="DD6" s="21">
        <f t="shared" si="11"/>
        <v>81.34</v>
      </c>
      <c r="DE6" s="21">
        <f t="shared" si="11"/>
        <v>81.14</v>
      </c>
      <c r="DF6" s="21">
        <f t="shared" si="11"/>
        <v>90.62</v>
      </c>
      <c r="DG6" s="21">
        <f t="shared" si="11"/>
        <v>90.79</v>
      </c>
      <c r="DH6" s="20" t="str">
        <f>IF(DH7="","",IF(DH7="-","【-】","【"&amp;SUBSTITUTE(TEXT(DH7,"#,##0.00"),"-","△")&amp;"】"))</f>
        <v>【96.00】</v>
      </c>
      <c r="DI6" s="21">
        <f>IF(DI7="",NA(),DI7)</f>
        <v>2.5099999999999998</v>
      </c>
      <c r="DJ6" s="21">
        <f t="shared" ref="DJ6:DR6" si="12">IF(DJ7="",NA(),DJ7)</f>
        <v>4.9800000000000004</v>
      </c>
      <c r="DK6" s="21">
        <f t="shared" si="12"/>
        <v>7.43</v>
      </c>
      <c r="DL6" s="21">
        <f t="shared" si="12"/>
        <v>9.92</v>
      </c>
      <c r="DM6" s="21">
        <f t="shared" si="12"/>
        <v>12.44</v>
      </c>
      <c r="DN6" s="21">
        <f t="shared" si="12"/>
        <v>12.7</v>
      </c>
      <c r="DO6" s="21">
        <f t="shared" si="12"/>
        <v>14.65</v>
      </c>
      <c r="DP6" s="21">
        <f t="shared" si="12"/>
        <v>16.11</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2.08</v>
      </c>
      <c r="EC6" s="21">
        <f t="shared" si="13"/>
        <v>1.87</v>
      </c>
      <c r="ED6" s="20" t="str">
        <f>IF(ED7="","",IF(ED7="-","【-】","【"&amp;SUBSTITUTE(TEXT(ED7,"#,##0.00"),"-","△")&amp;"】"))</f>
        <v>【9.46】</v>
      </c>
      <c r="EE6" s="20">
        <f>IF(EE7="",NA(),EE7)</f>
        <v>0</v>
      </c>
      <c r="EF6" s="21">
        <f t="shared" ref="EF6:EN6" si="14">IF(EF7="",NA(),EF7)</f>
        <v>0.06</v>
      </c>
      <c r="EG6" s="21">
        <f t="shared" si="14"/>
        <v>0.05</v>
      </c>
      <c r="EH6" s="21">
        <f t="shared" si="14"/>
        <v>0.03</v>
      </c>
      <c r="EI6" s="20">
        <f t="shared" si="14"/>
        <v>0</v>
      </c>
      <c r="EJ6" s="21">
        <f t="shared" si="14"/>
        <v>1.65</v>
      </c>
      <c r="EK6" s="21">
        <f t="shared" si="14"/>
        <v>0.14000000000000001</v>
      </c>
      <c r="EL6" s="21">
        <f t="shared" si="14"/>
        <v>0.08</v>
      </c>
      <c r="EM6" s="21">
        <f t="shared" si="14"/>
        <v>0.09</v>
      </c>
      <c r="EN6" s="21">
        <f t="shared" si="14"/>
        <v>0.15</v>
      </c>
      <c r="EO6" s="20" t="str">
        <f>IF(EO7="","",IF(EO7="-","【-】","【"&amp;SUBSTITUTE(TEXT(EO7,"#,##0.00"),"-","△")&amp;"】"))</f>
        <v>【0.19】</v>
      </c>
    </row>
    <row r="7" spans="1:148" s="22" customFormat="1" x14ac:dyDescent="0.15">
      <c r="A7" s="14"/>
      <c r="B7" s="23">
        <v>2024</v>
      </c>
      <c r="C7" s="23">
        <v>72133</v>
      </c>
      <c r="D7" s="23">
        <v>46</v>
      </c>
      <c r="E7" s="23">
        <v>17</v>
      </c>
      <c r="F7" s="23">
        <v>1</v>
      </c>
      <c r="G7" s="23">
        <v>0</v>
      </c>
      <c r="H7" s="23" t="s">
        <v>96</v>
      </c>
      <c r="I7" s="23" t="s">
        <v>97</v>
      </c>
      <c r="J7" s="23" t="s">
        <v>98</v>
      </c>
      <c r="K7" s="23" t="s">
        <v>99</v>
      </c>
      <c r="L7" s="23" t="s">
        <v>100</v>
      </c>
      <c r="M7" s="23" t="s">
        <v>101</v>
      </c>
      <c r="N7" s="24" t="s">
        <v>102</v>
      </c>
      <c r="O7" s="24">
        <v>49.8</v>
      </c>
      <c r="P7" s="24">
        <v>39.22</v>
      </c>
      <c r="Q7" s="24">
        <v>100</v>
      </c>
      <c r="R7" s="24">
        <v>3333</v>
      </c>
      <c r="S7" s="24">
        <v>55997</v>
      </c>
      <c r="T7" s="24">
        <v>265.12</v>
      </c>
      <c r="U7" s="24">
        <v>211.21</v>
      </c>
      <c r="V7" s="24">
        <v>21824</v>
      </c>
      <c r="W7" s="24">
        <v>6.22</v>
      </c>
      <c r="X7" s="24">
        <v>3508.68</v>
      </c>
      <c r="Y7" s="24">
        <v>129.25</v>
      </c>
      <c r="Z7" s="24">
        <v>123.08</v>
      </c>
      <c r="AA7" s="24">
        <v>110.7</v>
      </c>
      <c r="AB7" s="24">
        <v>108.41</v>
      </c>
      <c r="AC7" s="24">
        <v>103.76</v>
      </c>
      <c r="AD7" s="24">
        <v>107.21</v>
      </c>
      <c r="AE7" s="24">
        <v>107.08</v>
      </c>
      <c r="AF7" s="24">
        <v>106.08</v>
      </c>
      <c r="AG7" s="24">
        <v>106.53</v>
      </c>
      <c r="AH7" s="24">
        <v>105.5</v>
      </c>
      <c r="AI7" s="24">
        <v>105.36</v>
      </c>
      <c r="AJ7" s="24">
        <v>0</v>
      </c>
      <c r="AK7" s="24">
        <v>0</v>
      </c>
      <c r="AL7" s="24">
        <v>0</v>
      </c>
      <c r="AM7" s="24">
        <v>0</v>
      </c>
      <c r="AN7" s="24">
        <v>0</v>
      </c>
      <c r="AO7" s="24">
        <v>43.71</v>
      </c>
      <c r="AP7" s="24">
        <v>45.94</v>
      </c>
      <c r="AQ7" s="24">
        <v>29.34</v>
      </c>
      <c r="AR7" s="24">
        <v>18.41</v>
      </c>
      <c r="AS7" s="24">
        <v>16.91</v>
      </c>
      <c r="AT7" s="24">
        <v>3.12</v>
      </c>
      <c r="AU7" s="24">
        <v>35.19</v>
      </c>
      <c r="AV7" s="24">
        <v>49.93</v>
      </c>
      <c r="AW7" s="24">
        <v>46.57</v>
      </c>
      <c r="AX7" s="24">
        <v>37.17</v>
      </c>
      <c r="AY7" s="24">
        <v>22.75</v>
      </c>
      <c r="AZ7" s="24">
        <v>40.67</v>
      </c>
      <c r="BA7" s="24">
        <v>47.7</v>
      </c>
      <c r="BB7" s="24">
        <v>50.59</v>
      </c>
      <c r="BC7" s="24">
        <v>74.790000000000006</v>
      </c>
      <c r="BD7" s="24">
        <v>73.930000000000007</v>
      </c>
      <c r="BE7" s="24">
        <v>82.75</v>
      </c>
      <c r="BF7" s="24">
        <v>2222.44</v>
      </c>
      <c r="BG7" s="24">
        <v>2144.0100000000002</v>
      </c>
      <c r="BH7" s="24">
        <v>2086.9499999999998</v>
      </c>
      <c r="BI7" s="24">
        <v>1988.89</v>
      </c>
      <c r="BJ7" s="24">
        <v>2032.12</v>
      </c>
      <c r="BK7" s="24">
        <v>1050.51</v>
      </c>
      <c r="BL7" s="24">
        <v>1102.01</v>
      </c>
      <c r="BM7" s="24">
        <v>987.36</v>
      </c>
      <c r="BN7" s="24">
        <v>767.56</v>
      </c>
      <c r="BO7" s="24">
        <v>795.22</v>
      </c>
      <c r="BP7" s="24">
        <v>602.55999999999995</v>
      </c>
      <c r="BQ7" s="24">
        <v>107.99</v>
      </c>
      <c r="BR7" s="24">
        <v>108.39</v>
      </c>
      <c r="BS7" s="24">
        <v>107.84</v>
      </c>
      <c r="BT7" s="24">
        <v>107.91</v>
      </c>
      <c r="BU7" s="24">
        <v>95.81</v>
      </c>
      <c r="BV7" s="24">
        <v>82.65</v>
      </c>
      <c r="BW7" s="24">
        <v>82.55</v>
      </c>
      <c r="BX7" s="24">
        <v>83.55</v>
      </c>
      <c r="BY7" s="24">
        <v>90.23</v>
      </c>
      <c r="BZ7" s="24">
        <v>90.78</v>
      </c>
      <c r="CA7" s="24">
        <v>97.94</v>
      </c>
      <c r="CB7" s="24">
        <v>165</v>
      </c>
      <c r="CC7" s="24">
        <v>165</v>
      </c>
      <c r="CD7" s="24">
        <v>165</v>
      </c>
      <c r="CE7" s="24">
        <v>165</v>
      </c>
      <c r="CF7" s="24">
        <v>186.85</v>
      </c>
      <c r="CG7" s="24">
        <v>186.3</v>
      </c>
      <c r="CH7" s="24">
        <v>188.38</v>
      </c>
      <c r="CI7" s="24">
        <v>185.98</v>
      </c>
      <c r="CJ7" s="24">
        <v>170.2</v>
      </c>
      <c r="CK7" s="24">
        <v>170.83</v>
      </c>
      <c r="CL7" s="24">
        <v>140.97999999999999</v>
      </c>
      <c r="CM7" s="24" t="s">
        <v>102</v>
      </c>
      <c r="CN7" s="24" t="s">
        <v>102</v>
      </c>
      <c r="CO7" s="24" t="s">
        <v>102</v>
      </c>
      <c r="CP7" s="24" t="s">
        <v>102</v>
      </c>
      <c r="CQ7" s="24" t="s">
        <v>102</v>
      </c>
      <c r="CR7" s="24">
        <v>50.53</v>
      </c>
      <c r="CS7" s="24">
        <v>51.42</v>
      </c>
      <c r="CT7" s="24">
        <v>48.95</v>
      </c>
      <c r="CU7" s="24">
        <v>56.51</v>
      </c>
      <c r="CV7" s="24">
        <v>56.85</v>
      </c>
      <c r="CW7" s="24">
        <v>60.13</v>
      </c>
      <c r="CX7" s="24">
        <v>73.22</v>
      </c>
      <c r="CY7" s="24">
        <v>74.06</v>
      </c>
      <c r="CZ7" s="24">
        <v>75.08</v>
      </c>
      <c r="DA7" s="24">
        <v>76.05</v>
      </c>
      <c r="DB7" s="24">
        <v>76.58</v>
      </c>
      <c r="DC7" s="24">
        <v>82.08</v>
      </c>
      <c r="DD7" s="24">
        <v>81.34</v>
      </c>
      <c r="DE7" s="24">
        <v>81.14</v>
      </c>
      <c r="DF7" s="24">
        <v>90.62</v>
      </c>
      <c r="DG7" s="24">
        <v>90.79</v>
      </c>
      <c r="DH7" s="24">
        <v>96</v>
      </c>
      <c r="DI7" s="24">
        <v>2.5099999999999998</v>
      </c>
      <c r="DJ7" s="24">
        <v>4.9800000000000004</v>
      </c>
      <c r="DK7" s="24">
        <v>7.43</v>
      </c>
      <c r="DL7" s="24">
        <v>9.92</v>
      </c>
      <c r="DM7" s="24">
        <v>12.44</v>
      </c>
      <c r="DN7" s="24">
        <v>12.7</v>
      </c>
      <c r="DO7" s="24">
        <v>14.65</v>
      </c>
      <c r="DP7" s="24">
        <v>16.11</v>
      </c>
      <c r="DQ7" s="24">
        <v>26.9</v>
      </c>
      <c r="DR7" s="24">
        <v>28.47</v>
      </c>
      <c r="DS7" s="24">
        <v>42.2</v>
      </c>
      <c r="DT7" s="24">
        <v>0</v>
      </c>
      <c r="DU7" s="24">
        <v>0</v>
      </c>
      <c r="DV7" s="24">
        <v>0</v>
      </c>
      <c r="DW7" s="24">
        <v>0</v>
      </c>
      <c r="DX7" s="24">
        <v>0</v>
      </c>
      <c r="DY7" s="24">
        <v>0</v>
      </c>
      <c r="DZ7" s="24">
        <v>0.1</v>
      </c>
      <c r="EA7" s="24">
        <v>0.17</v>
      </c>
      <c r="EB7" s="24">
        <v>2.08</v>
      </c>
      <c r="EC7" s="24">
        <v>1.87</v>
      </c>
      <c r="ED7" s="24">
        <v>9.4600000000000009</v>
      </c>
      <c r="EE7" s="24">
        <v>0</v>
      </c>
      <c r="EF7" s="24">
        <v>0.06</v>
      </c>
      <c r="EG7" s="24">
        <v>0.05</v>
      </c>
      <c r="EH7" s="24">
        <v>0.03</v>
      </c>
      <c r="EI7" s="24">
        <v>0</v>
      </c>
      <c r="EJ7" s="24">
        <v>1.65</v>
      </c>
      <c r="EK7" s="24">
        <v>0.14000000000000001</v>
      </c>
      <c r="EL7" s="24">
        <v>0.08</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引地　佑菜</cp:lastModifiedBy>
  <cp:lastPrinted>2026-01-16T06:39:39Z</cp:lastPrinted>
  <dcterms:created xsi:type="dcterms:W3CDTF">2025-12-23T05:57:27Z</dcterms:created>
  <dcterms:modified xsi:type="dcterms:W3CDTF">2026-02-02T01:05:57Z</dcterms:modified>
  <cp:category/>
</cp:coreProperties>
</file>