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財務部\財政課\19公営企業関係（H29~）\R07\02_照会\20260115 【県市町村財政課25(木)〆】公営企業に係る経営比較分析表（令和６年度決算）の分析等について（依頼）\県提出\"/>
    </mc:Choice>
  </mc:AlternateContent>
  <xr:revisionPtr revIDLastSave="0" documentId="13_ncr:1_{01DA983B-DF3A-49E5-8785-F87745EA06CA}" xr6:coauthVersionLast="47" xr6:coauthVersionMax="47" xr10:uidLastSave="{00000000-0000-0000-0000-000000000000}"/>
  <workbookProtection workbookAlgorithmName="SHA-512" workbookHashValue="Wmv9XmZzpG+fprfGezUbpK/AuhkOZTnthlCi8Cb0E0e/m5NV0/4JTwhK+1TpCymsHMoKKwjmLqux3mt/txTSgg==" workbookSaltValue="fwOy94Aed3JyZhirgej80Q==" workbookSpinCount="100000" lockStructure="1"/>
  <bookViews>
    <workbookView xWindow="1710" yWindow="750" windowWidth="25275" windowHeight="14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W10" i="4"/>
  <c r="I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<sst xmlns="http://schemas.openxmlformats.org/spreadsheetml/2006/main" count="228" uniqueCount="112">
  <si>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</si>
  <si>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</si>
  <si>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</si>
  <si>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</si>
  <si>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</si>
  <si>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</si>
  <si>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</si>
  <si>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</si>
  <si>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</si>
  <si>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</si>
  <si>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</si>
  <si>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</si>
  <si>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</si>
  <si>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</si>
  <si>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</si>
  <si>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</si>
  <si>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</si>
  <si>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</si>
  <si>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</si>
  <si>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</si>
  <si>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</si>
  <si>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</si>
  <si>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</si>
  <si>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</si>
  <si>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</si>
  <si>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</si>
  <si>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</si>
  <si>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</si>
  <si>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</si>
  <si>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</si>
  <si>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</si>
  <si>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</si>
  <si>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</si>
  <si>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</si>
  <si>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</si>
  <si>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</si>
  <si>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</si>
  <si>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</si>
  <si>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</si>
  <si>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</si>
  <si>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</si>
  <si>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</si>
  <si>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</si>
  <si>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</si>
  <si>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</si>
  <si>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</si>
  <si>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</si>
  <si>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</si>
  <si>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</si>
  <si>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</si>
  <si>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</si>
  <si>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</si>
  <si>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</si>
  <si>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</si>
  <si>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</si>
  <si>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</si>
  <si>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</si>
  <si>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</si>
  <si>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</si>
  <si>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</si>
  <si>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</si>
  <si>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</si>
  <si>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</si>
  <si>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</si>
  <si>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</si>
  <si>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</si>
  <si>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</si>
  <si>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</si>
  <si>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</si>
  <si>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</si>
  <si>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</si>
  <si>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</si>
  <si>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</si>
  <si>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</si>
  <si>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</si>
  <si>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</si>
  <si>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</si>
  <si>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</si>
  <si>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</si>
  <si>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</si>
  <si>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</si>
  <si>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</si>
  <si>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</si>
  <si>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</si>
  <si>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</si>
  <si>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</si>
  <si>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</si>
  <si>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</si>
  <si>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</si>
  <si>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</si>
  <si>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</si>
  <si>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</si>
  <si>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</si>
  <si>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</si>
  <si>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</si>
  <si>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</si>
  <si>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</si>
  <si>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</si>
  <si>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</si>
  <si>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</si>
  <si>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</si>
  <si>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</si>
  <si>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</si>
  <si>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</si>
  <si>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</si>
  <si>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</si>
  <si>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</si>
  <si>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</si>
  <si>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</si>
  <si>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資産の老朽化度合は、他団体よりは低いものの、年々数値は悪化しているため、管路経年化率や管路更新率の状況を踏まえ、投資計画等の精査が必要と考えています。②管路経年化率は、他団体よりは低いものの、昭和60年代～平成10年ごろにかけて布設した、全体の約半数の管が今後20年で老朽化を迎えることから、事業費の平準化を図り、計画的かつ効率的な更新が必要と考えています。③管路更新率は、耐用年数を経過した老朽管が少ないため数値が低くなっていますが、耐震性や今後の更新投資の見通しを含め、計画的かつ効率的な更新が必要と考えています。</t>
    <phoneticPr fontId="4"/>
  </si>
  <si>
    <t>　本市の水道事業は、今後のさらなる人口減少、節水意識の向上による水需要の減少により収入減少が予測されることから、経営の効率化などによる経費の抑制と資金確保などの対策を講じなければならないと考えています。
　さらに、水道施設の老朽化が年々進み、更新費用も多額になると予測していることから、経営に与える影響等を踏まえた分析を行いながら、今後の更新投資計画の策定と事業費の平準化を計画的かつ効率的に進めなければならないものと考えています。</t>
    <phoneticPr fontId="4"/>
  </si>
  <si>
    <t>①経常収支比率は、引き続き100％を上回り、黒字経営が続いているものの、水需要の減少に伴う収入減少等により前年度より減少し、今後も減少が見込まれることから、経費抑制等の継続により同水準の維持が必要であると考えています。②累積欠損金は昨年度未利用施設処分により、一時的に増加したもので、次年度以降も上記同様、水需要の減少に伴う収入減少が見込まれるため、欠損金が生じないよう経費抑制等が必要であると考えています。③流動負債に対する流動資産が350%を上回っていることから、短期的な債務に対しては問題ないと考えていますが、中長期経営のためには、経費抑制等の継続により同水準の維持が必要であると考えています。④拡張から維持への移行により、企業債残高が年々減少し、改善してはいますが、今後老朽管の更新に伴う計画的な企業債活用が必要と考えています。⑤料金回収率及び⑥給水原価は、昨年度に比べ改善していますが、さらなる経費の抑制等により、給水原価の水準を下げる必要があると考えています。⑦配水能力に対する平均配水量の割合である当該数値は、類似団体と比較しても高い比率となっていますが、将来の給水人口の減少等を踏まえ、さらなる施設の適正規模の検討を考えています。⑧有収率は、今年度は昨年度より減少していますが、今後の有収率向上のため漏水対策等が必要と考えています。</t>
    <rPh sb="49" eb="50">
      <t>トウ</t>
    </rPh>
    <rPh sb="53" eb="56">
      <t>ゼンネンド</t>
    </rPh>
    <rPh sb="61" eb="63">
      <t>コンゴ</t>
    </rPh>
    <rPh sb="64" eb="66">
      <t>ゲンショウ</t>
    </rPh>
    <rPh sb="115" eb="118">
      <t>サクネンド</t>
    </rPh>
    <rPh sb="118" eb="121">
      <t>ミリヨウ</t>
    </rPh>
    <rPh sb="121" eb="125">
      <t>シセツショブン</t>
    </rPh>
    <rPh sb="129" eb="132">
      <t>イチジテキ</t>
    </rPh>
    <rPh sb="133" eb="135">
      <t>ゾウカ</t>
    </rPh>
    <rPh sb="141" eb="146">
      <t>ジネンドイコウ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</si>
</sst>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c:v>
                </c:pt>
                <c:pt idx="1">
                  <c:v>0.39</c:v>
                </c:pt>
                <c:pt idx="2">
                  <c:v>0.23</c:v>
                </c:pt>
                <c:pt idx="3">
                  <c:v>0.23</c:v>
                </c:pt>
                <c:pt idx="4">
                  <c:v>0.16</c:v>
                </c:pt>
              </c:numCache>
            </c:numRef>
          </c:val>
          <c:extLst>
            <c:ext xmlns:c16="http://schemas.microsoft.com/office/drawing/2014/chart" uri="{C3380CC4-5D6E-409C-BE32-E72D297353CC}">
              <c16:uniqueId val="{00000000-FEAD-4898-B766-3FD63A54620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FEAD-4898-B766-3FD63A54620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70.94</c:v>
                </c:pt>
                <c:pt idx="1">
                  <c:v>69.790000000000006</c:v>
                </c:pt>
                <c:pt idx="2">
                  <c:v>68.25</c:v>
                </c:pt>
                <c:pt idx="3">
                  <c:v>68.13</c:v>
                </c:pt>
                <c:pt idx="4">
                  <c:v>68.83</c:v>
                </c:pt>
              </c:numCache>
            </c:numRef>
          </c:val>
          <c:extLst>
            <c:ext xmlns:c16="http://schemas.microsoft.com/office/drawing/2014/chart" uri="{C3380CC4-5D6E-409C-BE32-E72D297353CC}">
              <c16:uniqueId val="{00000000-AE9D-4E3F-BE01-AA4D80863B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AE9D-4E3F-BE01-AA4D80863B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87.98</c:v>
                </c:pt>
                <c:pt idx="1">
                  <c:v>87.81</c:v>
                </c:pt>
                <c:pt idx="2">
                  <c:v>89.27</c:v>
                </c:pt>
                <c:pt idx="3">
                  <c:v>87.15</c:v>
                </c:pt>
                <c:pt idx="4">
                  <c:v>85.49</c:v>
                </c:pt>
              </c:numCache>
            </c:numRef>
          </c:val>
          <c:extLst>
            <c:ext xmlns:c16="http://schemas.microsoft.com/office/drawing/2014/chart" uri="{C3380CC4-5D6E-409C-BE32-E72D297353CC}">
              <c16:uniqueId val="{00000000-63EC-4454-885D-30B4791B566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63EC-4454-885D-30B4791B566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110.46</c:v>
                </c:pt>
                <c:pt idx="1">
                  <c:v>108.35</c:v>
                </c:pt>
                <c:pt idx="2">
                  <c:v>107.53</c:v>
                </c:pt>
                <c:pt idx="3">
                  <c:v>111.99</c:v>
                </c:pt>
                <c:pt idx="4">
                  <c:v>108.57</c:v>
                </c:pt>
              </c:numCache>
            </c:numRef>
          </c:val>
          <c:extLst>
            <c:ext xmlns:c16="http://schemas.microsoft.com/office/drawing/2014/chart" uri="{C3380CC4-5D6E-409C-BE32-E72D297353CC}">
              <c16:uniqueId val="{00000000-EBD0-4579-B50B-903EFEDEF0E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EBD0-4579-B50B-903EFEDEF0E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46.65</c:v>
                </c:pt>
                <c:pt idx="1">
                  <c:v>48.04</c:v>
                </c:pt>
                <c:pt idx="2">
                  <c:v>49.57</c:v>
                </c:pt>
                <c:pt idx="3">
                  <c:v>51.15</c:v>
                </c:pt>
                <c:pt idx="4">
                  <c:v>52.49</c:v>
                </c:pt>
              </c:numCache>
            </c:numRef>
          </c:val>
          <c:extLst>
            <c:ext xmlns:c16="http://schemas.microsoft.com/office/drawing/2014/chart" uri="{C3380CC4-5D6E-409C-BE32-E72D297353CC}">
              <c16:uniqueId val="{00000000-D8CC-4FF5-9457-3D116D28E2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8CC-4FF5-9457-3D116D28E2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3.23</c:v>
                </c:pt>
                <c:pt idx="1">
                  <c:v>3.41</c:v>
                </c:pt>
                <c:pt idx="2">
                  <c:v>3.65</c:v>
                </c:pt>
                <c:pt idx="3">
                  <c:v>6.16</c:v>
                </c:pt>
                <c:pt idx="4">
                  <c:v>6.63</c:v>
                </c:pt>
              </c:numCache>
            </c:numRef>
          </c:val>
          <c:extLst>
            <c:ext xmlns:c16="http://schemas.microsoft.com/office/drawing/2014/chart" uri="{C3380CC4-5D6E-409C-BE32-E72D297353CC}">
              <c16:uniqueId val="{00000000-E95B-4200-8CCB-5DF7DBFE33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E95B-4200-8CCB-5DF7DBFE33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8.2100000000000009</c:v>
                </c:pt>
              </c:numCache>
            </c:numRef>
          </c:val>
          <c:extLst>
            <c:ext xmlns:c16="http://schemas.microsoft.com/office/drawing/2014/chart" uri="{C3380CC4-5D6E-409C-BE32-E72D297353CC}">
              <c16:uniqueId val="{00000000-1A7A-4A7E-BDEC-527A3753BB4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1A7A-4A7E-BDEC-527A3753BB4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224.01</c:v>
                </c:pt>
                <c:pt idx="1">
                  <c:v>272.79000000000002</c:v>
                </c:pt>
                <c:pt idx="2">
                  <c:v>324.88</c:v>
                </c:pt>
                <c:pt idx="3">
                  <c:v>388.74</c:v>
                </c:pt>
                <c:pt idx="4">
                  <c:v>464.29</c:v>
                </c:pt>
              </c:numCache>
            </c:numRef>
          </c:val>
          <c:extLst>
            <c:ext xmlns:c16="http://schemas.microsoft.com/office/drawing/2014/chart" uri="{C3380CC4-5D6E-409C-BE32-E72D297353CC}">
              <c16:uniqueId val="{00000000-B1BA-4ECF-912D-146225B94CB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1BA-4ECF-912D-146225B94CB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296.29000000000002</c:v>
                </c:pt>
                <c:pt idx="1">
                  <c:v>276.51</c:v>
                </c:pt>
                <c:pt idx="2">
                  <c:v>263.85000000000002</c:v>
                </c:pt>
                <c:pt idx="3">
                  <c:v>250.04</c:v>
                </c:pt>
                <c:pt idx="4">
                  <c:v>231.69</c:v>
                </c:pt>
              </c:numCache>
            </c:numRef>
          </c:val>
          <c:extLst>
            <c:ext xmlns:c16="http://schemas.microsoft.com/office/drawing/2014/chart" uri="{C3380CC4-5D6E-409C-BE32-E72D297353CC}">
              <c16:uniqueId val="{00000000-BE0C-4AD4-831D-92A62BFDB1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E0C-4AD4-831D-92A62BFDB1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103.14</c:v>
                </c:pt>
                <c:pt idx="1">
                  <c:v>101.04</c:v>
                </c:pt>
                <c:pt idx="2">
                  <c:v>98.05</c:v>
                </c:pt>
                <c:pt idx="3">
                  <c:v>103.98</c:v>
                </c:pt>
                <c:pt idx="4">
                  <c:v>101.52</c:v>
                </c:pt>
              </c:numCache>
            </c:numRef>
          </c:val>
          <c:extLst>
            <c:ext xmlns:c16="http://schemas.microsoft.com/office/drawing/2014/chart" uri="{C3380CC4-5D6E-409C-BE32-E72D297353CC}">
              <c16:uniqueId val="{00000000-196D-4786-8988-38BAEDBA5D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96D-4786-8988-38BAEDBA5D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267.13</c:v>
                </c:pt>
                <c:pt idx="1">
                  <c:v>273.61</c:v>
                </c:pt>
                <c:pt idx="2">
                  <c:v>278.37</c:v>
                </c:pt>
                <c:pt idx="3">
                  <c:v>267.45</c:v>
                </c:pt>
                <c:pt idx="4">
                  <c:v>277.02999999999997</c:v>
                </c:pt>
              </c:numCache>
            </c:numRef>
          </c:val>
          <c:extLst>
            <c:ext xmlns:c16="http://schemas.microsoft.com/office/drawing/2014/chart" uri="{C3380CC4-5D6E-409C-BE32-E72D297353CC}">
              <c16:uniqueId val="{00000000-CDF5-415F-BFC6-D5880657B3C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CDF5-415F-BFC6-D5880657B3C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12"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伊達市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55997</v>
      </c>
      <c r="AM8" s="65"/>
      <c r="AN8" s="65"/>
      <c r="AO8" s="65"/>
      <c r="AP8" s="65"/>
      <c r="AQ8" s="65"/>
      <c r="AR8" s="65"/>
      <c r="AS8" s="65"/>
      <c r="AT8" s="36">
        <f>データ!$S$6</f>
        <v>265.12</v>
      </c>
      <c r="AU8" s="37"/>
      <c r="AV8" s="37"/>
      <c r="AW8" s="37"/>
      <c r="AX8" s="37"/>
      <c r="AY8" s="37"/>
      <c r="AZ8" s="37"/>
      <c r="BA8" s="37"/>
      <c r="BB8" s="54">
        <f>データ!$T$6</f>
        <v>211.21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77.03</v>
      </c>
      <c r="J10" s="37"/>
      <c r="K10" s="37"/>
      <c r="L10" s="37"/>
      <c r="M10" s="37"/>
      <c r="N10" s="37"/>
      <c r="O10" s="64"/>
      <c r="P10" s="54">
        <f>データ!$P$6</f>
        <v>92.73</v>
      </c>
      <c r="Q10" s="54"/>
      <c r="R10" s="54"/>
      <c r="S10" s="54"/>
      <c r="T10" s="54"/>
      <c r="U10" s="54"/>
      <c r="V10" s="54"/>
      <c r="W10" s="65">
        <f>データ!$Q$6</f>
        <v>4950</v>
      </c>
      <c r="X10" s="65"/>
      <c r="Y10" s="65"/>
      <c r="Z10" s="65"/>
      <c r="AA10" s="65"/>
      <c r="AB10" s="65"/>
      <c r="AC10" s="65"/>
      <c r="AD10" s="2"/>
      <c r="AE10" s="2"/>
      <c r="AF10" s="2"/>
      <c r="AG10" s="2"/>
      <c r="AH10" s="2"/>
      <c r="AI10" s="2"/>
      <c r="AJ10" s="2"/>
      <c r="AK10" s="2"/>
      <c r="AL10" s="65">
        <f>データ!$U$6</f>
        <v>51599</v>
      </c>
      <c r="AM10" s="65"/>
      <c r="AN10" s="65"/>
      <c r="AO10" s="65"/>
      <c r="AP10" s="65"/>
      <c r="AQ10" s="65"/>
      <c r="AR10" s="65"/>
      <c r="AS10" s="65"/>
      <c r="AT10" s="36">
        <f>データ!$V$6</f>
        <v>102.47</v>
      </c>
      <c r="AU10" s="37"/>
      <c r="AV10" s="37"/>
      <c r="AW10" s="37"/>
      <c r="AX10" s="37"/>
      <c r="AY10" s="37"/>
      <c r="AZ10" s="37"/>
      <c r="BA10" s="37"/>
      <c r="BB10" s="54">
        <f>データ!$W$6</f>
        <v>503.55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88lezUKfif0wTJ9XjTKMwOZhVWTeII9vTpNJUIrJc0BxE/pjhvivSC08B+eNyFJnoywX5fVI6oBS1oxeTwFAw==" saltValue="ilHWf4OyZ8mfPvJJuoi7A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72133</v>
      </c>
      <c r="D6" s="20">
        <f t="shared" si="3"/>
        <v>46</v>
      </c>
      <c r="E6" s="20">
        <f t="shared" si="3"/>
        <v>1</v>
      </c>
      <c r="F6" s="20">
        <f t="shared" si="3"/>
        <v>0</v>
      </c>
      <c r="G6" s="20">
        <f t="shared" si="3"/>
        <v>1</v>
      </c>
      <c r="H6" s="20" t="str">
        <f t="shared" si="3"/>
        <v>福島県　伊達市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77.03</v>
      </c>
      <c r="P6" s="21">
        <f t="shared" si="3"/>
        <v>92.73</v>
      </c>
      <c r="Q6" s="21">
        <f t="shared" si="3"/>
        <v>4950</v>
      </c>
      <c r="R6" s="21">
        <f t="shared" si="3"/>
        <v>55997</v>
      </c>
      <c r="S6" s="21">
        <f t="shared" si="3"/>
        <v>265.12</v>
      </c>
      <c r="T6" s="21">
        <f t="shared" si="3"/>
        <v>211.21</v>
      </c>
      <c r="U6" s="21">
        <f t="shared" si="3"/>
        <v>51599</v>
      </c>
      <c r="V6" s="21">
        <f t="shared" si="3"/>
        <v>102.47</v>
      </c>
      <c r="W6" s="21">
        <f t="shared" si="3"/>
        <v>503.55</v>
      </c>
      <c r="X6" s="22">
        <f>IF(X7="",NA(),X7)</f>
        <v>110.46</v>
      </c>
      <c r="Y6" s="22">
        <f t="shared" ref="Y6:AG6" si="4">IF(Y7="",NA(),Y7)</f>
        <v>108.35</v>
      </c>
      <c r="Z6" s="22">
        <f t="shared" si="4"/>
        <v>107.53</v>
      </c>
      <c r="AA6" s="22">
        <f t="shared" si="4"/>
        <v>111.99</v>
      </c>
      <c r="AB6" s="22">
        <f t="shared" si="4"/>
        <v>108.57</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2">
        <f t="shared" si="5"/>
        <v>8.2100000000000009</v>
      </c>
      <c r="AN6" s="22">
        <f t="shared" si="5"/>
        <v>0.92</v>
      </c>
      <c r="AO6" s="22">
        <f t="shared" si="5"/>
        <v>0.87</v>
      </c>
      <c r="AP6" s="22">
        <f t="shared" si="5"/>
        <v>0.93</v>
      </c>
      <c r="AQ6" s="22">
        <f t="shared" si="5"/>
        <v>1.02</v>
      </c>
      <c r="AR6" s="22">
        <f t="shared" si="5"/>
        <v>1.24</v>
      </c>
      <c r="AS6" s="21" t="str">
        <f>IF(AS7="","",IF(AS7="-","【-】","【"&amp;SUBSTITUTE(TEXT(AS7,"#,##0.00"),"-","△")&amp;"】"))</f>
        <v>【1.61】</v>
      </c>
      <c r="AT6" s="22">
        <f>IF(AT7="",NA(),AT7)</f>
        <v>224.01</v>
      </c>
      <c r="AU6" s="22">
        <f t="shared" ref="AU6:BC6" si="6">IF(AU7="",NA(),AU7)</f>
        <v>272.79000000000002</v>
      </c>
      <c r="AV6" s="22">
        <f t="shared" si="6"/>
        <v>324.88</v>
      </c>
      <c r="AW6" s="22">
        <f t="shared" si="6"/>
        <v>388.74</v>
      </c>
      <c r="AX6" s="22">
        <f t="shared" si="6"/>
        <v>464.29</v>
      </c>
      <c r="AY6" s="22">
        <f t="shared" si="6"/>
        <v>350.79</v>
      </c>
      <c r="AZ6" s="22">
        <f t="shared" si="6"/>
        <v>354.57</v>
      </c>
      <c r="BA6" s="22">
        <f t="shared" si="6"/>
        <v>357.74</v>
      </c>
      <c r="BB6" s="22">
        <f t="shared" si="6"/>
        <v>344.88</v>
      </c>
      <c r="BC6" s="22">
        <f t="shared" si="6"/>
        <v>326.02</v>
      </c>
      <c r="BD6" s="21" t="str">
        <f>IF(BD7="","",IF(BD7="-","【-】","【"&amp;SUBSTITUTE(TEXT(BD7,"#,##0.00"),"-","△")&amp;"】"))</f>
        <v>【239.69】</v>
      </c>
      <c r="BE6" s="22">
        <f>IF(BE7="",NA(),BE7)</f>
        <v>296.29000000000002</v>
      </c>
      <c r="BF6" s="22">
        <f t="shared" ref="BF6:BN6" si="7">IF(BF7="",NA(),BF7)</f>
        <v>276.51</v>
      </c>
      <c r="BG6" s="22">
        <f t="shared" si="7"/>
        <v>263.85000000000002</v>
      </c>
      <c r="BH6" s="22">
        <f t="shared" si="7"/>
        <v>250.04</v>
      </c>
      <c r="BI6" s="22">
        <f t="shared" si="7"/>
        <v>231.69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103.14</v>
      </c>
      <c r="BQ6" s="22">
        <f t="shared" ref="BQ6:BY6" si="8">IF(BQ7="",NA(),BQ7)</f>
        <v>101.04</v>
      </c>
      <c r="BR6" s="22">
        <f t="shared" si="8"/>
        <v>98.05</v>
      </c>
      <c r="BS6" s="22">
        <f t="shared" si="8"/>
        <v>103.98</v>
      </c>
      <c r="BT6" s="22">
        <f t="shared" si="8"/>
        <v>101.52</v>
      </c>
      <c r="BU6" s="22">
        <f t="shared" si="8"/>
        <v>100.85</v>
      </c>
      <c r="BV6" s="22">
        <f t="shared" si="8"/>
        <v>103.79</v>
      </c>
      <c r="BW6" s="22">
        <f t="shared" si="8"/>
        <v>98.3</v>
      </c>
      <c r="BX6" s="22">
        <f t="shared" si="8"/>
        <v>98.89</v>
      </c>
      <c r="BY6" s="22">
        <f t="shared" si="8"/>
        <v>99.25</v>
      </c>
      <c r="BZ6" s="21" t="str">
        <f>IF(BZ7="","",IF(BZ7="-","【-】","【"&amp;SUBSTITUTE(TEXT(BZ7,"#,##0.00"),"-","△")&amp;"】"))</f>
        <v>【97.59】</v>
      </c>
      <c r="CA6" s="22">
        <f>IF(CA7="",NA(),CA7)</f>
        <v>267.13</v>
      </c>
      <c r="CB6" s="22">
        <f t="shared" ref="CB6:CJ6" si="9">IF(CB7="",NA(),CB7)</f>
        <v>273.61</v>
      </c>
      <c r="CC6" s="22">
        <f t="shared" si="9"/>
        <v>278.37</v>
      </c>
      <c r="CD6" s="22">
        <f t="shared" si="9"/>
        <v>267.45</v>
      </c>
      <c r="CE6" s="22">
        <f t="shared" si="9"/>
        <v>277.02999999999997</v>
      </c>
      <c r="CF6" s="22">
        <f t="shared" si="9"/>
        <v>167.1</v>
      </c>
      <c r="CG6" s="22">
        <f t="shared" si="9"/>
        <v>167.86</v>
      </c>
      <c r="CH6" s="22">
        <f t="shared" si="9"/>
        <v>173.68</v>
      </c>
      <c r="CI6" s="22">
        <f t="shared" si="9"/>
        <v>174.52</v>
      </c>
      <c r="CJ6" s="22">
        <f t="shared" si="9"/>
        <v>178.92</v>
      </c>
      <c r="CK6" s="21" t="str">
        <f>IF(CK7="","",IF(CK7="-","【-】","【"&amp;SUBSTITUTE(TEXT(CK7,"#,##0.00"),"-","△")&amp;"】"))</f>
        <v>【181.66】</v>
      </c>
      <c r="CL6" s="22">
        <f>IF(CL7="",NA(),CL7)</f>
        <v>70.94</v>
      </c>
      <c r="CM6" s="22">
        <f t="shared" ref="CM6:CU6" si="10">IF(CM7="",NA(),CM7)</f>
        <v>69.790000000000006</v>
      </c>
      <c r="CN6" s="22">
        <f t="shared" si="10"/>
        <v>68.25</v>
      </c>
      <c r="CO6" s="22">
        <f t="shared" si="10"/>
        <v>68.13</v>
      </c>
      <c r="CP6" s="22">
        <f t="shared" si="10"/>
        <v>68.83</v>
      </c>
      <c r="CQ6" s="22">
        <f t="shared" si="10"/>
        <v>59.91</v>
      </c>
      <c r="CR6" s="22">
        <f t="shared" si="10"/>
        <v>59.4</v>
      </c>
      <c r="CS6" s="22">
        <f t="shared" si="10"/>
        <v>59.24</v>
      </c>
      <c r="CT6" s="22">
        <f t="shared" si="10"/>
        <v>58.77</v>
      </c>
      <c r="CU6" s="22">
        <f t="shared" si="10"/>
        <v>59.17</v>
      </c>
      <c r="CV6" s="21" t="str">
        <f>IF(CV7="","",IF(CV7="-","【-】","【"&amp;SUBSTITUTE(TEXT(CV7,"#,##0.00"),"-","△")&amp;"】"))</f>
        <v>【60.21】</v>
      </c>
      <c r="CW6" s="22">
        <f>IF(CW7="",NA(),CW7)</f>
        <v>87.98</v>
      </c>
      <c r="CX6" s="22">
        <f t="shared" ref="CX6:DF6" si="11">IF(CX7="",NA(),CX7)</f>
        <v>87.81</v>
      </c>
      <c r="CY6" s="22">
        <f t="shared" si="11"/>
        <v>89.27</v>
      </c>
      <c r="CZ6" s="22">
        <f t="shared" si="11"/>
        <v>87.15</v>
      </c>
      <c r="DA6" s="22">
        <f t="shared" si="11"/>
        <v>85.49</v>
      </c>
      <c r="DB6" s="22">
        <f t="shared" si="11"/>
        <v>87.26</v>
      </c>
      <c r="DC6" s="22">
        <f t="shared" si="11"/>
        <v>87.57</v>
      </c>
      <c r="DD6" s="22">
        <f t="shared" si="11"/>
        <v>87.26</v>
      </c>
      <c r="DE6" s="22">
        <f t="shared" si="11"/>
        <v>86.95</v>
      </c>
      <c r="DF6" s="22">
        <f t="shared" si="11"/>
        <v>86.58</v>
      </c>
      <c r="DG6" s="21" t="str">
        <f>IF(DG7="","",IF(DG7="-","【-】","【"&amp;SUBSTITUTE(TEXT(DG7,"#,##0.00"),"-","△")&amp;"】"))</f>
        <v>【89.21】</v>
      </c>
      <c r="DH6" s="22">
        <f>IF(DH7="",NA(),DH7)</f>
        <v>46.65</v>
      </c>
      <c r="DI6" s="22">
        <f t="shared" ref="DI6:DQ6" si="12">IF(DI7="",NA(),DI7)</f>
        <v>48.04</v>
      </c>
      <c r="DJ6" s="22">
        <f t="shared" si="12"/>
        <v>49.57</v>
      </c>
      <c r="DK6" s="22">
        <f t="shared" si="12"/>
        <v>51.15</v>
      </c>
      <c r="DL6" s="22">
        <f t="shared" si="12"/>
        <v>52.49</v>
      </c>
      <c r="DM6" s="22">
        <f t="shared" si="12"/>
        <v>49.2</v>
      </c>
      <c r="DN6" s="22">
        <f t="shared" si="12"/>
        <v>50.01</v>
      </c>
      <c r="DO6" s="22">
        <f t="shared" si="12"/>
        <v>50.99</v>
      </c>
      <c r="DP6" s="22">
        <f t="shared" si="12"/>
        <v>51.79</v>
      </c>
      <c r="DQ6" s="22">
        <f t="shared" si="12"/>
        <v>52.02</v>
      </c>
      <c r="DR6" s="21" t="str">
        <f>IF(DR7="","",IF(DR7="-","【-】","【"&amp;SUBSTITUTE(TEXT(DR7,"#,##0.00"),"-","△")&amp;"】"))</f>
        <v>【52.41】</v>
      </c>
      <c r="DS6" s="22">
        <f>IF(DS7="",NA(),DS7)</f>
        <v>3.23</v>
      </c>
      <c r="DT6" s="22">
        <f t="shared" ref="DT6:EB6" si="13">IF(DT7="",NA(),DT7)</f>
        <v>3.41</v>
      </c>
      <c r="DU6" s="22">
        <f t="shared" si="13"/>
        <v>3.65</v>
      </c>
      <c r="DV6" s="22">
        <f t="shared" si="13"/>
        <v>6.16</v>
      </c>
      <c r="DW6" s="22">
        <f t="shared" si="13"/>
        <v>6.63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0.3</v>
      </c>
      <c r="EE6" s="22">
        <f t="shared" ref="EE6:EM6" si="14">IF(EE7="",NA(),EE7)</f>
        <v>0.39</v>
      </c>
      <c r="EF6" s="22">
        <f t="shared" si="14"/>
        <v>0.23</v>
      </c>
      <c r="EG6" s="22">
        <f t="shared" si="14"/>
        <v>0.23</v>
      </c>
      <c r="EH6" s="22">
        <f t="shared" si="14"/>
        <v>0.16</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72133</v>
      </c>
      <c r="D7" s="24">
        <v>46</v>
      </c>
      <c r="E7" s="24">
        <v>1</v>
      </c>
      <c r="F7" s="24">
        <v>0</v>
      </c>
      <c r="G7" s="24">
        <v>1</v>
      </c>
      <c r="H7" s="24" t="s">
        <v>93</v>
      </c>
      <c r="I7" s="24" t="s">
        <v>94</v>
      </c>
      <c r="J7" s="24" t="s">
        <v>95</v>
      </c>
      <c r="K7" s="24" t="s">
        <v>96</v>
      </c>
      <c r="L7" s="24" t="s">
        <v>97</v>
      </c>
      <c r="M7" s="24" t="s">
        <v>98</v>
      </c>
      <c r="N7" s="25" t="s">
        <v>99</v>
      </c>
      <c r="O7" s="25">
        <v>77.03</v>
      </c>
      <c r="P7" s="25">
        <v>92.73</v>
      </c>
      <c r="Q7" s="25">
        <v>4950</v>
      </c>
      <c r="R7" s="25">
        <v>55997</v>
      </c>
      <c r="S7" s="25">
        <v>265.12</v>
      </c>
      <c r="T7" s="25">
        <v>211.21</v>
      </c>
      <c r="U7" s="25">
        <v>51599</v>
      </c>
      <c r="V7" s="25">
        <v>102.47</v>
      </c>
      <c r="W7" s="25">
        <v>503.55</v>
      </c>
      <c r="X7" s="25">
        <v>110.46</v>
      </c>
      <c r="Y7" s="25">
        <v>108.35</v>
      </c>
      <c r="Z7" s="25">
        <v>107.53</v>
      </c>
      <c r="AA7" s="25">
        <v>111.99</v>
      </c>
      <c r="AB7" s="25">
        <v>108.57</v>
      </c>
      <c r="AC7" s="25">
        <v>110.91</v>
      </c>
      <c r="AD7" s="25">
        <v>111.49</v>
      </c>
      <c r="AE7" s="25">
        <v>109.09</v>
      </c>
      <c r="AF7" s="25">
        <v>109.05</v>
      </c>
      <c r="AG7" s="25">
        <v>107.61</v>
      </c>
      <c r="AH7" s="25">
        <v>107.26</v>
      </c>
      <c r="AI7" s="25">
        <v>0</v>
      </c>
      <c r="AJ7" s="25">
        <v>0</v>
      </c>
      <c r="AK7" s="25">
        <v>0</v>
      </c>
      <c r="AL7" s="25">
        <v>0</v>
      </c>
      <c r="AM7" s="25">
        <v>8.2100000000000009</v>
      </c>
      <c r="AN7" s="25">
        <v>0.92</v>
      </c>
      <c r="AO7" s="25">
        <v>0.87</v>
      </c>
      <c r="AP7" s="25">
        <v>0.93</v>
      </c>
      <c r="AQ7" s="25">
        <v>1.02</v>
      </c>
      <c r="AR7" s="25">
        <v>1.24</v>
      </c>
      <c r="AS7" s="25">
        <v>1.61</v>
      </c>
      <c r="AT7" s="25">
        <v>224.01</v>
      </c>
      <c r="AU7" s="25">
        <v>272.79000000000002</v>
      </c>
      <c r="AV7" s="25">
        <v>324.88</v>
      </c>
      <c r="AW7" s="25">
        <v>388.74</v>
      </c>
      <c r="AX7" s="25">
        <v>464.29</v>
      </c>
      <c r="AY7" s="25">
        <v>350.79</v>
      </c>
      <c r="AZ7" s="25">
        <v>354.57</v>
      </c>
      <c r="BA7" s="25">
        <v>357.74</v>
      </c>
      <c r="BB7" s="25">
        <v>344.88</v>
      </c>
      <c r="BC7" s="25">
        <v>326.02</v>
      </c>
      <c r="BD7" s="25">
        <v>239.69</v>
      </c>
      <c r="BE7" s="25">
        <v>296.29000000000002</v>
      </c>
      <c r="BF7" s="25">
        <v>276.51</v>
      </c>
      <c r="BG7" s="25">
        <v>263.85000000000002</v>
      </c>
      <c r="BH7" s="25">
        <v>250.04</v>
      </c>
      <c r="BI7" s="25">
        <v>231.69</v>
      </c>
      <c r="BJ7" s="25">
        <v>322.92</v>
      </c>
      <c r="BK7" s="25">
        <v>303.45999999999998</v>
      </c>
      <c r="BL7" s="25">
        <v>307.27999999999997</v>
      </c>
      <c r="BM7" s="25">
        <v>304.02</v>
      </c>
      <c r="BN7" s="25">
        <v>300.54000000000002</v>
      </c>
      <c r="BO7" s="25">
        <v>264.86</v>
      </c>
      <c r="BP7" s="25">
        <v>103.14</v>
      </c>
      <c r="BQ7" s="25">
        <v>101.04</v>
      </c>
      <c r="BR7" s="25">
        <v>98.05</v>
      </c>
      <c r="BS7" s="25">
        <v>103.98</v>
      </c>
      <c r="BT7" s="25">
        <v>101.52</v>
      </c>
      <c r="BU7" s="25">
        <v>100.85</v>
      </c>
      <c r="BV7" s="25">
        <v>103.79</v>
      </c>
      <c r="BW7" s="25">
        <v>98.3</v>
      </c>
      <c r="BX7" s="25">
        <v>98.89</v>
      </c>
      <c r="BY7" s="25">
        <v>99.25</v>
      </c>
      <c r="BZ7" s="25">
        <v>97.59</v>
      </c>
      <c r="CA7" s="25">
        <v>267.13</v>
      </c>
      <c r="CB7" s="25">
        <v>273.61</v>
      </c>
      <c r="CC7" s="25">
        <v>278.37</v>
      </c>
      <c r="CD7" s="25">
        <v>267.45</v>
      </c>
      <c r="CE7" s="25">
        <v>277.02999999999997</v>
      </c>
      <c r="CF7" s="25">
        <v>167.1</v>
      </c>
      <c r="CG7" s="25">
        <v>167.86</v>
      </c>
      <c r="CH7" s="25">
        <v>173.68</v>
      </c>
      <c r="CI7" s="25">
        <v>174.52</v>
      </c>
      <c r="CJ7" s="25">
        <v>178.92</v>
      </c>
      <c r="CK7" s="25">
        <v>181.66</v>
      </c>
      <c r="CL7" s="25">
        <v>70.94</v>
      </c>
      <c r="CM7" s="25">
        <v>69.790000000000006</v>
      </c>
      <c r="CN7" s="25">
        <v>68.25</v>
      </c>
      <c r="CO7" s="25">
        <v>68.13</v>
      </c>
      <c r="CP7" s="25">
        <v>68.83</v>
      </c>
      <c r="CQ7" s="25">
        <v>59.91</v>
      </c>
      <c r="CR7" s="25">
        <v>59.4</v>
      </c>
      <c r="CS7" s="25">
        <v>59.24</v>
      </c>
      <c r="CT7" s="25">
        <v>58.77</v>
      </c>
      <c r="CU7" s="25">
        <v>59.17</v>
      </c>
      <c r="CV7" s="25">
        <v>60.21</v>
      </c>
      <c r="CW7" s="25">
        <v>87.98</v>
      </c>
      <c r="CX7" s="25">
        <v>87.81</v>
      </c>
      <c r="CY7" s="25">
        <v>89.27</v>
      </c>
      <c r="CZ7" s="25">
        <v>87.15</v>
      </c>
      <c r="DA7" s="25">
        <v>85.49</v>
      </c>
      <c r="DB7" s="25">
        <v>87.26</v>
      </c>
      <c r="DC7" s="25">
        <v>87.57</v>
      </c>
      <c r="DD7" s="25">
        <v>87.26</v>
      </c>
      <c r="DE7" s="25">
        <v>86.95</v>
      </c>
      <c r="DF7" s="25">
        <v>86.58</v>
      </c>
      <c r="DG7" s="25">
        <v>89.21</v>
      </c>
      <c r="DH7" s="25">
        <v>46.65</v>
      </c>
      <c r="DI7" s="25">
        <v>48.04</v>
      </c>
      <c r="DJ7" s="25">
        <v>49.57</v>
      </c>
      <c r="DK7" s="25">
        <v>51.15</v>
      </c>
      <c r="DL7" s="25">
        <v>52.49</v>
      </c>
      <c r="DM7" s="25">
        <v>49.2</v>
      </c>
      <c r="DN7" s="25">
        <v>50.01</v>
      </c>
      <c r="DO7" s="25">
        <v>50.99</v>
      </c>
      <c r="DP7" s="25">
        <v>51.79</v>
      </c>
      <c r="DQ7" s="25">
        <v>52.02</v>
      </c>
      <c r="DR7" s="25">
        <v>52.41</v>
      </c>
      <c r="DS7" s="25">
        <v>3.23</v>
      </c>
      <c r="DT7" s="25">
        <v>3.41</v>
      </c>
      <c r="DU7" s="25">
        <v>3.65</v>
      </c>
      <c r="DV7" s="25">
        <v>6.16</v>
      </c>
      <c r="DW7" s="25">
        <v>6.63</v>
      </c>
      <c r="DX7" s="25">
        <v>18.329999999999998</v>
      </c>
      <c r="DY7" s="25">
        <v>20.27</v>
      </c>
      <c r="DZ7" s="25">
        <v>21.69</v>
      </c>
      <c r="EA7" s="25">
        <v>23.19</v>
      </c>
      <c r="EB7" s="25">
        <v>24.61</v>
      </c>
      <c r="EC7" s="25">
        <v>26.78</v>
      </c>
      <c r="ED7" s="25">
        <v>0.3</v>
      </c>
      <c r="EE7" s="25">
        <v>0.39</v>
      </c>
      <c r="EF7" s="25">
        <v>0.23</v>
      </c>
      <c r="EG7" s="25">
        <v>0.23</v>
      </c>
      <c r="EH7" s="25">
        <v>0.16</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舟山　貴之</cp:lastModifiedBy>
  <dcterms:created xsi:type="dcterms:W3CDTF">2025-12-12T09:12:21Z</dcterms:created>
  <dcterms:modified xsi:type="dcterms:W3CDTF">2026-02-02T05:57:32Z</dcterms:modified>
  <cp:category/>
</cp:coreProperties>
</file>