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mc:AlternateContent xmlns:mc="http://schemas.openxmlformats.org/markup-compatibility/2006">
    <mc:Choice Requires="x15">
      <x15ac:absPath xmlns:x15ac="http://schemas.microsoft.com/office/spreadsheetml/2010/11/ac" url="S:\140100 上下水道課\R7年度\00_共通\04_照会・回答\01_庁内\03_財政課\【08.01.30】経営比較分析表\"/>
    </mc:Choice>
  </mc:AlternateContent>
  <xr:revisionPtr revIDLastSave="0" documentId="13_ncr:1_{5868A603-B800-4BAD-A1C4-6350FB71F252}" xr6:coauthVersionLast="36" xr6:coauthVersionMax="36" xr10:uidLastSave="{00000000-0000-0000-0000-000000000000}"/>
  <workbookProtection workbookAlgorithmName="SHA-512" workbookHashValue="ZBrnp6BibXvUqvmkosv9QdyYFkZ8S5d2bKyp5LdZl8X4wEZRBRQqqim3ucX+woa26So8YsK0b6PN1G4JC9qiRQ==" workbookSaltValue="oheiPFMZnU/f95wc/D5mvg==" workbookSpinCount="100000" lockStructure="1"/>
  <bookViews>
    <workbookView xWindow="0" yWindow="0" windowWidth="28800" windowHeight="1108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W10" i="4" s="1"/>
  <c r="P6" i="5"/>
  <c r="O6" i="5"/>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H85" i="4"/>
  <c r="F85" i="4"/>
  <c r="BB10" i="4"/>
  <c r="AT10" i="4"/>
  <c r="AL10" i="4"/>
  <c r="P10" i="4"/>
  <c r="I10" i="4"/>
  <c r="B10" i="4"/>
  <c r="AT8" i="4"/>
  <c r="AD8" i="4"/>
  <c r="P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<sst xmlns="http://schemas.openxmlformats.org/spreadsheetml/2006/main" count="228" uniqueCount="113">
  <si>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</si>
  <si>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</si>
  <si>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</si>
  <si>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</si>
  <si>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</si>
  <si>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</si>
  <si>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</si>
  <si>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</si>
  <si>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</si>
  <si>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</si>
  <si>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</si>
  <si>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</si>
  <si>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</si>
  <si>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</si>
  <si>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</si>
  <si>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</si>
  <si>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</si>
  <si>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</si>
  <si>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</si>
  <si>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</si>
  <si>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</si>
  <si>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</si>
  <si>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</si>
  <si>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</si>
  <si>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</si>
  <si>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</si>
  <si>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</si>
  <si>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</si>
  <si>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</si>
  <si>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</si>
  <si>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</si>
  <si>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</si>
  <si>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</si>
  <si>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</si>
  <si>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</si>
  <si>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</si>
  <si>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</si>
  <si>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</si>
  <si>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</si>
  <si>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</si>
  <si>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</si>
  <si>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</si>
  <si>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</si>
  <si>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</si>
  <si>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</si>
  <si>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</si>
  <si>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</si>
  <si>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</si>
  <si>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</si>
  <si>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</si>
  <si>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</si>
  <si>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</si>
  <si>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</si>
  <si>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</si>
  <si>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</si>
  <si>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</si>
  <si>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</si>
  <si>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</si>
  <si>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</si>
  <si>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</si>
  <si>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</si>
  <si>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</si>
  <si>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</si>
  <si>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</si>
  <si>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</si>
  <si>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</si>
  <si>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</si>
  <si>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</si>
  <si>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</si>
  <si>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</si>
  <si>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</si>
  <si>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</si>
  <si>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</si>
  <si>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</si>
  <si>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</si>
  <si>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</si>
  <si>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</si>
  <si>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</si>
  <si>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</si>
  <si>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</si>
  <si>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</si>
  <si>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</si>
  <si>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</si>
  <si>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</si>
  <si>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</si>
  <si>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</si>
  <si>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</si>
  <si>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</si>
  <si>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</si>
  <si>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</si>
  <si>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</si>
  <si>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</si>
  <si>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</si>
  <si>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田村市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</si>
  <si>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</si>
  <si>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</si>
  <si>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</si>
  <si>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</si>
  <si>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</si>
  <si>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</si>
  <si>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</si>
  <si>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</si>
  <si>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</si>
  <si>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</si>
  <si>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</si>
  <si>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</si>
  <si>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</si>
  <si>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</si>
  <si>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</si>
  <si>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</si>
  <si>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増加傾向にあるが、類似団体と比べ同等の結果となっている。一部耐用年数を超えた資産があり、また、法定耐用年数に近い資産が増えてきているため計画的な施設の更新を進めていく必要がある。
②管路経年化率
　類似団体に比べ低い水準となっており、今後も計画的に老朽管路の更新を行っていく必要がある。
③管路更新率
　計画的な管路の更新投資を行っていく必要がある。</t>
    <rPh sb="30" eb="32">
      <t>ドウトウ</t>
    </rPh>
    <rPh sb="97" eb="99">
      <t>ヒツヨウ</t>
    </rPh>
    <rPh sb="113" eb="115">
      <t>ルイジ</t>
    </rPh>
    <rPh sb="115" eb="117">
      <t>ダンタイ</t>
    </rPh>
    <rPh sb="118" eb="119">
      <t>クラ</t>
    </rPh>
    <rPh sb="120" eb="121">
      <t>ヒク</t>
    </rPh>
    <rPh sb="122" eb="124">
      <t>スイジュン</t>
    </rPh>
    <rPh sb="131" eb="133">
      <t>コンゴ</t>
    </rPh>
    <rPh sb="138" eb="142">
      <t>ロウキュウカンロ</t>
    </rPh>
    <rPh sb="143" eb="145">
      <t>コウシン</t>
    </rPh>
    <rPh sb="146" eb="147">
      <t>オコナ</t>
    </rPh>
    <rPh sb="151" eb="153">
      <t>ヒツヨウ</t>
    </rPh>
    <rPh sb="183" eb="185">
      <t>ヒツヨウ</t>
    </rPh>
    <phoneticPr fontId="4"/>
  </si>
  <si>
    <t>経営の健全性・効率性では、指標類似団体と比較し、経常収支比率や流動比率、施設利用率が下回っている。一方、料金回収率、給水原価、有収率は上回っている。また老朽化の状況では、法定耐用年数に近い資産や経過した管路を多く保有している。　
　経営改善のためには、給水収益が低く、一般会計からの補助金に依存していること、施設や管路の老朽化が進んでいることを主要な要因として捉え、料金改定やさらなる経常費用の抑制、本市水道事業ビジョンに基づく計画的な施設更新、ダウンサイジング、広域化・共同化等を図る必要がある。
　</t>
    <rPh sb="126" eb="128">
      <t>キュウスイ</t>
    </rPh>
    <rPh sb="128" eb="130">
      <t>シュウエキ</t>
    </rPh>
    <rPh sb="131" eb="132">
      <t>ヒク</t>
    </rPh>
    <phoneticPr fontId="4"/>
  </si>
  <si>
    <t>①経常収支比率
　給水収益は若干伸びているものの、人権費・維持管理費等の経費が大幅に増え、前年比、比率が下回った。
②累積欠損金比率
　これまで欠損金は発生していない。
③流動比率
　100%を超えてはいるが類似団体と比べ低く、流動資産(現金)を見据えた経営改善を図る必要がある。
④企業債残高対給水収益比率
　給水収益の増と施設保全改修等に要する借入減により、前年度よりやや減少した。
⑤料金回収率
  100%を下回り、水道料金収入のみではサービス提供に必要な費用を賄えていない状況である。
⑥給水原価
  前年比、若干高くなっており、要因としては経常費用の増による。
⑦施設利用率
  類似団体と比べ低く人口減少等による一日最大給水量を勘案し、施設の適正規模によるダウンサイジングや周辺自治体との広域化・共同化等の検討を進める必要があると考える。
⑧有収率
  前年比減少</t>
    <rPh sb="9" eb="11">
      <t>キュウスイ</t>
    </rPh>
    <rPh sb="11" eb="13">
      <t>シュウエキ</t>
    </rPh>
    <rPh sb="14" eb="16">
      <t>ジャッカン</t>
    </rPh>
    <rPh sb="16" eb="17">
      <t>ノ</t>
    </rPh>
    <rPh sb="25" eb="27">
      <t>ジンケン</t>
    </rPh>
    <rPh sb="27" eb="28">
      <t>ヒ</t>
    </rPh>
    <rPh sb="39" eb="41">
      <t>オオハバ</t>
    </rPh>
    <rPh sb="42" eb="43">
      <t>フ</t>
    </rPh>
    <rPh sb="147" eb="148">
      <t>タイ</t>
    </rPh>
    <rPh sb="148" eb="154">
      <t>キュウスイシュウエキヒリツ</t>
    </rPh>
    <rPh sb="156" eb="160">
      <t>キュウスイシュウエキ</t>
    </rPh>
    <rPh sb="176" eb="177">
      <t>ゲン</t>
    </rPh>
    <rPh sb="181" eb="184">
      <t>ゼンネンド</t>
    </rPh>
    <rPh sb="188" eb="190">
      <t>ゲンショウ</t>
    </rPh>
    <rPh sb="208" eb="210">
      <t>シタマワ</t>
    </rPh>
    <rPh sb="212" eb="214">
      <t>スイドウ</t>
    </rPh>
    <rPh sb="214" eb="216">
      <t>リョウキン</t>
    </rPh>
    <rPh sb="216" eb="218">
      <t>シュウニュウ</t>
    </rPh>
    <rPh sb="226" eb="228">
      <t>テイキョウ</t>
    </rPh>
    <rPh sb="229" eb="231">
      <t>ヒツヨウ</t>
    </rPh>
    <rPh sb="232" eb="234">
      <t>ヒヨウ</t>
    </rPh>
    <rPh sb="235" eb="236">
      <t>マカナ</t>
    </rPh>
    <rPh sb="241" eb="243">
      <t>ジョウキョウ</t>
    </rPh>
    <rPh sb="256" eb="259">
      <t>ゼンネンヒ</t>
    </rPh>
    <rPh sb="260" eb="262">
      <t>ジャッカン</t>
    </rPh>
    <rPh sb="262" eb="263">
      <t>タカ</t>
    </rPh>
    <rPh sb="270" eb="272">
      <t>ヨウイン</t>
    </rPh>
    <rPh sb="276" eb="280">
      <t>ケイジョウヒヨウ</t>
    </rPh>
    <rPh sb="281" eb="282">
      <t>ゾウ</t>
    </rPh>
    <rPh sb="387" eb="389">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</si>
</sst>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85-4AA2-A6E6-A96BD8D1BC7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F385-4AA2-A6E6-A96BD8D1BC7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50.29</c:v>
                </c:pt>
                <c:pt idx="1">
                  <c:v>50.58</c:v>
                </c:pt>
                <c:pt idx="2">
                  <c:v>49.54</c:v>
                </c:pt>
                <c:pt idx="3">
                  <c:v>48.68</c:v>
                </c:pt>
                <c:pt idx="4">
                  <c:v>49.95</c:v>
                </c:pt>
              </c:numCache>
            </c:numRef>
          </c:val>
          <c:extLst>
            <c:ext xmlns:c16="http://schemas.microsoft.com/office/drawing/2014/chart" uri="{C3380CC4-5D6E-409C-BE32-E72D297353CC}">
              <c16:uniqueId val="{00000000-2B53-4B38-8165-B2FA6019E4E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2B53-4B38-8165-B2FA6019E4E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80.959999999999994</c:v>
                </c:pt>
                <c:pt idx="1">
                  <c:v>80.58</c:v>
                </c:pt>
                <c:pt idx="2">
                  <c:v>81.19</c:v>
                </c:pt>
                <c:pt idx="3">
                  <c:v>81.569999999999993</c:v>
                </c:pt>
                <c:pt idx="4">
                  <c:v>80.069999999999993</c:v>
                </c:pt>
              </c:numCache>
            </c:numRef>
          </c:val>
          <c:extLst>
            <c:ext xmlns:c16="http://schemas.microsoft.com/office/drawing/2014/chart" uri="{C3380CC4-5D6E-409C-BE32-E72D297353CC}">
              <c16:uniqueId val="{00000000-50D3-4105-820F-810F4EF5222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50D3-4105-820F-810F4EF5222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103.12</c:v>
                </c:pt>
                <c:pt idx="1">
                  <c:v>104.24</c:v>
                </c:pt>
                <c:pt idx="2">
                  <c:v>105.61</c:v>
                </c:pt>
                <c:pt idx="3">
                  <c:v>104.94</c:v>
                </c:pt>
                <c:pt idx="4">
                  <c:v>101.94</c:v>
                </c:pt>
              </c:numCache>
            </c:numRef>
          </c:val>
          <c:extLst>
            <c:ext xmlns:c16="http://schemas.microsoft.com/office/drawing/2014/chart" uri="{C3380CC4-5D6E-409C-BE32-E72D297353CC}">
              <c16:uniqueId val="{00000000-E84C-441D-AA21-4EEF66A6107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E84C-441D-AA21-4EEF66A6107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47.26</c:v>
                </c:pt>
                <c:pt idx="1">
                  <c:v>49.15</c:v>
                </c:pt>
                <c:pt idx="2">
                  <c:v>50.87</c:v>
                </c:pt>
                <c:pt idx="3">
                  <c:v>51.67</c:v>
                </c:pt>
                <c:pt idx="4">
                  <c:v>53.12</c:v>
                </c:pt>
              </c:numCache>
            </c:numRef>
          </c:val>
          <c:extLst>
            <c:ext xmlns:c16="http://schemas.microsoft.com/office/drawing/2014/chart" uri="{C3380CC4-5D6E-409C-BE32-E72D297353CC}">
              <c16:uniqueId val="{00000000-BECD-4B60-85F5-9AB21D037F4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BECD-4B60-85F5-9AB21D037F4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11.68</c:v>
                </c:pt>
                <c:pt idx="1">
                  <c:v>12.06</c:v>
                </c:pt>
                <c:pt idx="2">
                  <c:v>12.03</c:v>
                </c:pt>
                <c:pt idx="3">
                  <c:v>11.98</c:v>
                </c:pt>
                <c:pt idx="4">
                  <c:v>11.93</c:v>
                </c:pt>
              </c:numCache>
            </c:numRef>
          </c:val>
          <c:extLst>
            <c:ext xmlns:c16="http://schemas.microsoft.com/office/drawing/2014/chart" uri="{C3380CC4-5D6E-409C-BE32-E72D297353CC}">
              <c16:uniqueId val="{00000000-FADC-4808-B20B-EC0153B7743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FADC-4808-B20B-EC0153B7743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34-4F00-8036-BC84470B5F5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5534-4F00-8036-BC84470B5F5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193.66</c:v>
                </c:pt>
                <c:pt idx="1">
                  <c:v>192.25</c:v>
                </c:pt>
                <c:pt idx="2">
                  <c:v>211.39</c:v>
                </c:pt>
                <c:pt idx="3">
                  <c:v>217.48</c:v>
                </c:pt>
                <c:pt idx="4">
                  <c:v>238.19</c:v>
                </c:pt>
              </c:numCache>
            </c:numRef>
          </c:val>
          <c:extLst>
            <c:ext xmlns:c16="http://schemas.microsoft.com/office/drawing/2014/chart" uri="{C3380CC4-5D6E-409C-BE32-E72D297353CC}">
              <c16:uniqueId val="{00000000-DB62-4844-80CE-20DB0571BFB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DB62-4844-80CE-20DB0571BFB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774.2</c:v>
                </c:pt>
                <c:pt idx="1">
                  <c:v>730.84</c:v>
                </c:pt>
                <c:pt idx="2">
                  <c:v>707.17</c:v>
                </c:pt>
                <c:pt idx="3">
                  <c:v>715.94</c:v>
                </c:pt>
                <c:pt idx="4">
                  <c:v>686.44</c:v>
                </c:pt>
              </c:numCache>
            </c:numRef>
          </c:val>
          <c:extLst>
            <c:ext xmlns:c16="http://schemas.microsoft.com/office/drawing/2014/chart" uri="{C3380CC4-5D6E-409C-BE32-E72D297353CC}">
              <c16:uniqueId val="{00000000-BFED-46A9-9A4E-4AC9F43E199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BFED-46A9-9A4E-4AC9F43E199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99.03</c:v>
                </c:pt>
                <c:pt idx="1">
                  <c:v>100.06</c:v>
                </c:pt>
                <c:pt idx="2">
                  <c:v>97.21</c:v>
                </c:pt>
                <c:pt idx="3">
                  <c:v>98.99</c:v>
                </c:pt>
                <c:pt idx="4">
                  <c:v>94.74</c:v>
                </c:pt>
              </c:numCache>
            </c:numRef>
          </c:val>
          <c:extLst>
            <c:ext xmlns:c16="http://schemas.microsoft.com/office/drawing/2014/chart" uri="{C3380CC4-5D6E-409C-BE32-E72D297353CC}">
              <c16:uniqueId val="{00000000-8479-43CB-8A8F-F4125AD07FA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8479-43CB-8A8F-F4125AD07FA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241.8</c:v>
                </c:pt>
                <c:pt idx="1">
                  <c:v>239.32</c:v>
                </c:pt>
                <c:pt idx="2">
                  <c:v>246.99</c:v>
                </c:pt>
                <c:pt idx="3">
                  <c:v>242.76</c:v>
                </c:pt>
                <c:pt idx="4">
                  <c:v>253.83</c:v>
                </c:pt>
              </c:numCache>
            </c:numRef>
          </c:val>
          <c:extLst>
            <c:ext xmlns:c16="http://schemas.microsoft.com/office/drawing/2014/chart" uri="{C3380CC4-5D6E-409C-BE32-E72D297353CC}">
              <c16:uniqueId val="{00000000-FA2F-48E3-92B7-61F5370D01D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FA2F-48E3-92B7-61F5370D01D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J49" zoomScale="93" zoomScaleNormal="93" workbookViewId="0">
      <selection activeCell="BD37" sqref="BD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福島県　田村市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32982</v>
      </c>
      <c r="AM8" s="65"/>
      <c r="AN8" s="65"/>
      <c r="AO8" s="65"/>
      <c r="AP8" s="65"/>
      <c r="AQ8" s="65"/>
      <c r="AR8" s="65"/>
      <c r="AS8" s="65"/>
      <c r="AT8" s="36">
        <f>データ!$S$6</f>
        <v>458.33</v>
      </c>
      <c r="AU8" s="37"/>
      <c r="AV8" s="37"/>
      <c r="AW8" s="37"/>
      <c r="AX8" s="37"/>
      <c r="AY8" s="37"/>
      <c r="AZ8" s="37"/>
      <c r="BA8" s="37"/>
      <c r="BB8" s="54">
        <f>データ!$T$6</f>
        <v>71.959999999999994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53.04</v>
      </c>
      <c r="J10" s="37"/>
      <c r="K10" s="37"/>
      <c r="L10" s="37"/>
      <c r="M10" s="37"/>
      <c r="N10" s="37"/>
      <c r="O10" s="64"/>
      <c r="P10" s="54">
        <f>データ!$P$6</f>
        <v>55.69</v>
      </c>
      <c r="Q10" s="54"/>
      <c r="R10" s="54"/>
      <c r="S10" s="54"/>
      <c r="T10" s="54"/>
      <c r="U10" s="54"/>
      <c r="V10" s="54"/>
      <c r="W10" s="65">
        <f>データ!$Q$6</f>
        <v>4532</v>
      </c>
      <c r="X10" s="65"/>
      <c r="Y10" s="65"/>
      <c r="Z10" s="65"/>
      <c r="AA10" s="65"/>
      <c r="AB10" s="65"/>
      <c r="AC10" s="65"/>
      <c r="AD10" s="2"/>
      <c r="AE10" s="2"/>
      <c r="AF10" s="2"/>
      <c r="AG10" s="2"/>
      <c r="AH10" s="2"/>
      <c r="AI10" s="2"/>
      <c r="AJ10" s="2"/>
      <c r="AK10" s="2"/>
      <c r="AL10" s="65">
        <f>データ!$U$6</f>
        <v>17861</v>
      </c>
      <c r="AM10" s="65"/>
      <c r="AN10" s="65"/>
      <c r="AO10" s="65"/>
      <c r="AP10" s="65"/>
      <c r="AQ10" s="65"/>
      <c r="AR10" s="65"/>
      <c r="AS10" s="65"/>
      <c r="AT10" s="36">
        <f>データ!$V$6</f>
        <v>122.59</v>
      </c>
      <c r="AU10" s="37"/>
      <c r="AV10" s="37"/>
      <c r="AW10" s="37"/>
      <c r="AX10" s="37"/>
      <c r="AY10" s="37"/>
      <c r="AZ10" s="37"/>
      <c r="BA10" s="37"/>
      <c r="BB10" s="54">
        <f>データ!$W$6</f>
        <v>145.69999999999999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YoQeami/v2Bu7lwE41URPYHwtRhwXMNPg4mKq0IP124JiIZXKgiisjs6a2NAWRxAIVU7oGGpnzorJuyO/orl5Q==" saltValue="lC4+OiygQPQDBrzgCJgY1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72117</v>
      </c>
      <c r="D6" s="20">
        <f t="shared" si="3"/>
        <v>46</v>
      </c>
      <c r="E6" s="20">
        <f t="shared" si="3"/>
        <v>1</v>
      </c>
      <c r="F6" s="20">
        <f t="shared" si="3"/>
        <v>0</v>
      </c>
      <c r="G6" s="20">
        <f t="shared" si="3"/>
        <v>1</v>
      </c>
      <c r="H6" s="20" t="str">
        <f t="shared" si="3"/>
        <v>福島県　田村市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53.04</v>
      </c>
      <c r="P6" s="21">
        <f t="shared" si="3"/>
        <v>55.69</v>
      </c>
      <c r="Q6" s="21">
        <f t="shared" si="3"/>
        <v>4532</v>
      </c>
      <c r="R6" s="21">
        <f t="shared" si="3"/>
        <v>32982</v>
      </c>
      <c r="S6" s="21">
        <f t="shared" si="3"/>
        <v>458.33</v>
      </c>
      <c r="T6" s="21">
        <f t="shared" si="3"/>
        <v>71.959999999999994</v>
      </c>
      <c r="U6" s="21">
        <f t="shared" si="3"/>
        <v>17861</v>
      </c>
      <c r="V6" s="21">
        <f t="shared" si="3"/>
        <v>122.59</v>
      </c>
      <c r="W6" s="21">
        <f t="shared" si="3"/>
        <v>145.69999999999999</v>
      </c>
      <c r="X6" s="22">
        <f>IF(X7="",NA(),X7)</f>
        <v>103.12</v>
      </c>
      <c r="Y6" s="22">
        <f t="shared" ref="Y6:AG6" si="4">IF(Y7="",NA(),Y7)</f>
        <v>104.24</v>
      </c>
      <c r="Z6" s="22">
        <f t="shared" si="4"/>
        <v>105.61</v>
      </c>
      <c r="AA6" s="22">
        <f t="shared" si="4"/>
        <v>104.94</v>
      </c>
      <c r="AB6" s="22">
        <f t="shared" si="4"/>
        <v>101.94</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193.66</v>
      </c>
      <c r="AU6" s="22">
        <f t="shared" ref="AU6:BC6" si="6">IF(AU7="",NA(),AU7)</f>
        <v>192.25</v>
      </c>
      <c r="AV6" s="22">
        <f t="shared" si="6"/>
        <v>211.39</v>
      </c>
      <c r="AW6" s="22">
        <f t="shared" si="6"/>
        <v>217.48</v>
      </c>
      <c r="AX6" s="22">
        <f t="shared" si="6"/>
        <v>238.19</v>
      </c>
      <c r="AY6" s="22">
        <f t="shared" si="6"/>
        <v>367.55</v>
      </c>
      <c r="AZ6" s="22">
        <f t="shared" si="6"/>
        <v>378.56</v>
      </c>
      <c r="BA6" s="22">
        <f t="shared" si="6"/>
        <v>364.46</v>
      </c>
      <c r="BB6" s="22">
        <f t="shared" si="6"/>
        <v>338.89</v>
      </c>
      <c r="BC6" s="22">
        <f t="shared" si="6"/>
        <v>352.34</v>
      </c>
      <c r="BD6" s="21" t="str">
        <f>IF(BD7="","",IF(BD7="-","【-】","【"&amp;SUBSTITUTE(TEXT(BD7,"#,##0.00"),"-","△")&amp;"】"))</f>
        <v>【239.69】</v>
      </c>
      <c r="BE6" s="22">
        <f>IF(BE7="",NA(),BE7)</f>
        <v>774.2</v>
      </c>
      <c r="BF6" s="22">
        <f t="shared" ref="BF6:BN6" si="7">IF(BF7="",NA(),BF7)</f>
        <v>730.84</v>
      </c>
      <c r="BG6" s="22">
        <f t="shared" si="7"/>
        <v>707.17</v>
      </c>
      <c r="BH6" s="22">
        <f t="shared" si="7"/>
        <v>715.94</v>
      </c>
      <c r="BI6" s="22">
        <f t="shared" si="7"/>
        <v>686.44</v>
      </c>
      <c r="BJ6" s="22">
        <f t="shared" si="7"/>
        <v>418.68</v>
      </c>
      <c r="BK6" s="22">
        <f t="shared" si="7"/>
        <v>395.68</v>
      </c>
      <c r="BL6" s="22">
        <f t="shared" si="7"/>
        <v>403.72</v>
      </c>
      <c r="BM6" s="22">
        <f t="shared" si="7"/>
        <v>400.21</v>
      </c>
      <c r="BN6" s="22">
        <f t="shared" si="7"/>
        <v>391.13</v>
      </c>
      <c r="BO6" s="21" t="str">
        <f>IF(BO7="","",IF(BO7="-","【-】","【"&amp;SUBSTITUTE(TEXT(BO7,"#,##0.00"),"-","△")&amp;"】"))</f>
        <v>【264.86】</v>
      </c>
      <c r="BP6" s="22">
        <f>IF(BP7="",NA(),BP7)</f>
        <v>99.03</v>
      </c>
      <c r="BQ6" s="22">
        <f t="shared" ref="BQ6:BY6" si="8">IF(BQ7="",NA(),BQ7)</f>
        <v>100.06</v>
      </c>
      <c r="BR6" s="22">
        <f t="shared" si="8"/>
        <v>97.21</v>
      </c>
      <c r="BS6" s="22">
        <f t="shared" si="8"/>
        <v>98.99</v>
      </c>
      <c r="BT6" s="22">
        <f t="shared" si="8"/>
        <v>94.74</v>
      </c>
      <c r="BU6" s="22">
        <f t="shared" si="8"/>
        <v>94.78</v>
      </c>
      <c r="BV6" s="22">
        <f t="shared" si="8"/>
        <v>97.59</v>
      </c>
      <c r="BW6" s="22">
        <f t="shared" si="8"/>
        <v>92.17</v>
      </c>
      <c r="BX6" s="22">
        <f t="shared" si="8"/>
        <v>92.83</v>
      </c>
      <c r="BY6" s="22">
        <f t="shared" si="8"/>
        <v>92.16</v>
      </c>
      <c r="BZ6" s="21" t="str">
        <f>IF(BZ7="","",IF(BZ7="-","【-】","【"&amp;SUBSTITUTE(TEXT(BZ7,"#,##0.00"),"-","△")&amp;"】"))</f>
        <v>【97.59】</v>
      </c>
      <c r="CA6" s="22">
        <f>IF(CA7="",NA(),CA7)</f>
        <v>241.8</v>
      </c>
      <c r="CB6" s="22">
        <f t="shared" ref="CB6:CJ6" si="9">IF(CB7="",NA(),CB7)</f>
        <v>239.32</v>
      </c>
      <c r="CC6" s="22">
        <f t="shared" si="9"/>
        <v>246.99</v>
      </c>
      <c r="CD6" s="22">
        <f t="shared" si="9"/>
        <v>242.76</v>
      </c>
      <c r="CE6" s="22">
        <f t="shared" si="9"/>
        <v>253.83</v>
      </c>
      <c r="CF6" s="22">
        <f t="shared" si="9"/>
        <v>181.3</v>
      </c>
      <c r="CG6" s="22">
        <f t="shared" si="9"/>
        <v>181.71</v>
      </c>
      <c r="CH6" s="22">
        <f t="shared" si="9"/>
        <v>188.51</v>
      </c>
      <c r="CI6" s="22">
        <f t="shared" si="9"/>
        <v>189.43</v>
      </c>
      <c r="CJ6" s="22">
        <f t="shared" si="9"/>
        <v>196.75</v>
      </c>
      <c r="CK6" s="21" t="str">
        <f>IF(CK7="","",IF(CK7="-","【-】","【"&amp;SUBSTITUTE(TEXT(CK7,"#,##0.00"),"-","△")&amp;"】"))</f>
        <v>【181.66】</v>
      </c>
      <c r="CL6" s="22">
        <f>IF(CL7="",NA(),CL7)</f>
        <v>50.29</v>
      </c>
      <c r="CM6" s="22">
        <f t="shared" ref="CM6:CU6" si="10">IF(CM7="",NA(),CM7)</f>
        <v>50.58</v>
      </c>
      <c r="CN6" s="22">
        <f t="shared" si="10"/>
        <v>49.54</v>
      </c>
      <c r="CO6" s="22">
        <f t="shared" si="10"/>
        <v>48.68</v>
      </c>
      <c r="CP6" s="22">
        <f t="shared" si="10"/>
        <v>49.95</v>
      </c>
      <c r="CQ6" s="22">
        <f t="shared" si="10"/>
        <v>55.89</v>
      </c>
      <c r="CR6" s="22">
        <f t="shared" si="10"/>
        <v>55.72</v>
      </c>
      <c r="CS6" s="22">
        <f t="shared" si="10"/>
        <v>55.31</v>
      </c>
      <c r="CT6" s="22">
        <f t="shared" si="10"/>
        <v>55.14</v>
      </c>
      <c r="CU6" s="22">
        <f t="shared" si="10"/>
        <v>54.99</v>
      </c>
      <c r="CV6" s="21" t="str">
        <f>IF(CV7="","",IF(CV7="-","【-】","【"&amp;SUBSTITUTE(TEXT(CV7,"#,##0.00"),"-","△")&amp;"】"))</f>
        <v>【60.21】</v>
      </c>
      <c r="CW6" s="22">
        <f>IF(CW7="",NA(),CW7)</f>
        <v>80.959999999999994</v>
      </c>
      <c r="CX6" s="22">
        <f t="shared" ref="CX6:DF6" si="11">IF(CX7="",NA(),CX7)</f>
        <v>80.58</v>
      </c>
      <c r="CY6" s="22">
        <f t="shared" si="11"/>
        <v>81.19</v>
      </c>
      <c r="CZ6" s="22">
        <f t="shared" si="11"/>
        <v>81.569999999999993</v>
      </c>
      <c r="DA6" s="22">
        <f t="shared" si="11"/>
        <v>80.069999999999993</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47.26</v>
      </c>
      <c r="DI6" s="22">
        <f t="shared" ref="DI6:DQ6" si="12">IF(DI7="",NA(),DI7)</f>
        <v>49.15</v>
      </c>
      <c r="DJ6" s="22">
        <f t="shared" si="12"/>
        <v>50.87</v>
      </c>
      <c r="DK6" s="22">
        <f t="shared" si="12"/>
        <v>51.67</v>
      </c>
      <c r="DL6" s="22">
        <f t="shared" si="12"/>
        <v>53.12</v>
      </c>
      <c r="DM6" s="22">
        <f t="shared" si="12"/>
        <v>50.63</v>
      </c>
      <c r="DN6" s="22">
        <f t="shared" si="12"/>
        <v>51.29</v>
      </c>
      <c r="DO6" s="22">
        <f t="shared" si="12"/>
        <v>52.2</v>
      </c>
      <c r="DP6" s="22">
        <f t="shared" si="12"/>
        <v>52.7</v>
      </c>
      <c r="DQ6" s="22">
        <f t="shared" si="12"/>
        <v>53.48</v>
      </c>
      <c r="DR6" s="21" t="str">
        <f>IF(DR7="","",IF(DR7="-","【-】","【"&amp;SUBSTITUTE(TEXT(DR7,"#,##0.00"),"-","△")&amp;"】"))</f>
        <v>【52.41】</v>
      </c>
      <c r="DS6" s="22">
        <f>IF(DS7="",NA(),DS7)</f>
        <v>11.68</v>
      </c>
      <c r="DT6" s="22">
        <f t="shared" ref="DT6:EB6" si="13">IF(DT7="",NA(),DT7)</f>
        <v>12.06</v>
      </c>
      <c r="DU6" s="22">
        <f t="shared" si="13"/>
        <v>12.03</v>
      </c>
      <c r="DV6" s="22">
        <f t="shared" si="13"/>
        <v>11.98</v>
      </c>
      <c r="DW6" s="22">
        <f t="shared" si="13"/>
        <v>11.93</v>
      </c>
      <c r="DX6" s="22">
        <f t="shared" si="13"/>
        <v>18.28</v>
      </c>
      <c r="DY6" s="22">
        <f t="shared" si="13"/>
        <v>19.61</v>
      </c>
      <c r="DZ6" s="22">
        <f t="shared" si="13"/>
        <v>20.73</v>
      </c>
      <c r="EA6" s="22">
        <f t="shared" si="13"/>
        <v>22.86</v>
      </c>
      <c r="EB6" s="22">
        <f t="shared" si="13"/>
        <v>24.31</v>
      </c>
      <c r="EC6" s="21" t="str">
        <f>IF(EC7="","",IF(EC7="-","【-】","【"&amp;SUBSTITUTE(TEXT(EC7,"#,##0.00"),"-","△")&amp;"】"))</f>
        <v>【26.78】</v>
      </c>
      <c r="ED6" s="21">
        <f>IF(ED7="",NA(),ED7)</f>
        <v>0</v>
      </c>
      <c r="EE6" s="21">
        <f t="shared" ref="EE6:EM6" si="14">IF(EE7="",NA(),EE7)</f>
        <v>0</v>
      </c>
      <c r="EF6" s="21">
        <f t="shared" si="14"/>
        <v>0</v>
      </c>
      <c r="EG6" s="21">
        <f t="shared" si="14"/>
        <v>0</v>
      </c>
      <c r="EH6" s="21">
        <f t="shared" si="14"/>
        <v>0</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72117</v>
      </c>
      <c r="D7" s="24">
        <v>46</v>
      </c>
      <c r="E7" s="24">
        <v>1</v>
      </c>
      <c r="F7" s="24">
        <v>0</v>
      </c>
      <c r="G7" s="24">
        <v>1</v>
      </c>
      <c r="H7" s="24" t="s">
        <v>93</v>
      </c>
      <c r="I7" s="24" t="s">
        <v>94</v>
      </c>
      <c r="J7" s="24" t="s">
        <v>95</v>
      </c>
      <c r="K7" s="24" t="s">
        <v>96</v>
      </c>
      <c r="L7" s="24" t="s">
        <v>97</v>
      </c>
      <c r="M7" s="24" t="s">
        <v>98</v>
      </c>
      <c r="N7" s="25" t="s">
        <v>99</v>
      </c>
      <c r="O7" s="25">
        <v>53.04</v>
      </c>
      <c r="P7" s="25">
        <v>55.69</v>
      </c>
      <c r="Q7" s="25">
        <v>4532</v>
      </c>
      <c r="R7" s="25">
        <v>32982</v>
      </c>
      <c r="S7" s="25">
        <v>458.33</v>
      </c>
      <c r="T7" s="25">
        <v>71.959999999999994</v>
      </c>
      <c r="U7" s="25">
        <v>17861</v>
      </c>
      <c r="V7" s="25">
        <v>122.59</v>
      </c>
      <c r="W7" s="25">
        <v>145.69999999999999</v>
      </c>
      <c r="X7" s="25">
        <v>103.12</v>
      </c>
      <c r="Y7" s="25">
        <v>104.24</v>
      </c>
      <c r="Z7" s="25">
        <v>105.61</v>
      </c>
      <c r="AA7" s="25">
        <v>104.94</v>
      </c>
      <c r="AB7" s="25">
        <v>101.94</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193.66</v>
      </c>
      <c r="AU7" s="25">
        <v>192.25</v>
      </c>
      <c r="AV7" s="25">
        <v>211.39</v>
      </c>
      <c r="AW7" s="25">
        <v>217.48</v>
      </c>
      <c r="AX7" s="25">
        <v>238.19</v>
      </c>
      <c r="AY7" s="25">
        <v>367.55</v>
      </c>
      <c r="AZ7" s="25">
        <v>378.56</v>
      </c>
      <c r="BA7" s="25">
        <v>364.46</v>
      </c>
      <c r="BB7" s="25">
        <v>338.89</v>
      </c>
      <c r="BC7" s="25">
        <v>352.34</v>
      </c>
      <c r="BD7" s="25">
        <v>239.69</v>
      </c>
      <c r="BE7" s="25">
        <v>774.2</v>
      </c>
      <c r="BF7" s="25">
        <v>730.84</v>
      </c>
      <c r="BG7" s="25">
        <v>707.17</v>
      </c>
      <c r="BH7" s="25">
        <v>715.94</v>
      </c>
      <c r="BI7" s="25">
        <v>686.44</v>
      </c>
      <c r="BJ7" s="25">
        <v>418.68</v>
      </c>
      <c r="BK7" s="25">
        <v>395.68</v>
      </c>
      <c r="BL7" s="25">
        <v>403.72</v>
      </c>
      <c r="BM7" s="25">
        <v>400.21</v>
      </c>
      <c r="BN7" s="25">
        <v>391.13</v>
      </c>
      <c r="BO7" s="25">
        <v>264.86</v>
      </c>
      <c r="BP7" s="25">
        <v>99.03</v>
      </c>
      <c r="BQ7" s="25">
        <v>100.06</v>
      </c>
      <c r="BR7" s="25">
        <v>97.21</v>
      </c>
      <c r="BS7" s="25">
        <v>98.99</v>
      </c>
      <c r="BT7" s="25">
        <v>94.74</v>
      </c>
      <c r="BU7" s="25">
        <v>94.78</v>
      </c>
      <c r="BV7" s="25">
        <v>97.59</v>
      </c>
      <c r="BW7" s="25">
        <v>92.17</v>
      </c>
      <c r="BX7" s="25">
        <v>92.83</v>
      </c>
      <c r="BY7" s="25">
        <v>92.16</v>
      </c>
      <c r="BZ7" s="25">
        <v>97.59</v>
      </c>
      <c r="CA7" s="25">
        <v>241.8</v>
      </c>
      <c r="CB7" s="25">
        <v>239.32</v>
      </c>
      <c r="CC7" s="25">
        <v>246.99</v>
      </c>
      <c r="CD7" s="25">
        <v>242.76</v>
      </c>
      <c r="CE7" s="25">
        <v>253.83</v>
      </c>
      <c r="CF7" s="25">
        <v>181.3</v>
      </c>
      <c r="CG7" s="25">
        <v>181.71</v>
      </c>
      <c r="CH7" s="25">
        <v>188.51</v>
      </c>
      <c r="CI7" s="25">
        <v>189.43</v>
      </c>
      <c r="CJ7" s="25">
        <v>196.75</v>
      </c>
      <c r="CK7" s="25">
        <v>181.66</v>
      </c>
      <c r="CL7" s="25">
        <v>50.29</v>
      </c>
      <c r="CM7" s="25">
        <v>50.58</v>
      </c>
      <c r="CN7" s="25">
        <v>49.54</v>
      </c>
      <c r="CO7" s="25">
        <v>48.68</v>
      </c>
      <c r="CP7" s="25">
        <v>49.95</v>
      </c>
      <c r="CQ7" s="25">
        <v>55.89</v>
      </c>
      <c r="CR7" s="25">
        <v>55.72</v>
      </c>
      <c r="CS7" s="25">
        <v>55.31</v>
      </c>
      <c r="CT7" s="25">
        <v>55.14</v>
      </c>
      <c r="CU7" s="25">
        <v>54.99</v>
      </c>
      <c r="CV7" s="25">
        <v>60.21</v>
      </c>
      <c r="CW7" s="25">
        <v>80.959999999999994</v>
      </c>
      <c r="CX7" s="25">
        <v>80.58</v>
      </c>
      <c r="CY7" s="25">
        <v>81.19</v>
      </c>
      <c r="CZ7" s="25">
        <v>81.569999999999993</v>
      </c>
      <c r="DA7" s="25">
        <v>80.069999999999993</v>
      </c>
      <c r="DB7" s="25">
        <v>81.27</v>
      </c>
      <c r="DC7" s="25">
        <v>81.260000000000005</v>
      </c>
      <c r="DD7" s="25">
        <v>80.36</v>
      </c>
      <c r="DE7" s="25">
        <v>80.13</v>
      </c>
      <c r="DF7" s="25">
        <v>79.34</v>
      </c>
      <c r="DG7" s="25">
        <v>89.21</v>
      </c>
      <c r="DH7" s="25">
        <v>47.26</v>
      </c>
      <c r="DI7" s="25">
        <v>49.15</v>
      </c>
      <c r="DJ7" s="25">
        <v>50.87</v>
      </c>
      <c r="DK7" s="25">
        <v>51.67</v>
      </c>
      <c r="DL7" s="25">
        <v>53.12</v>
      </c>
      <c r="DM7" s="25">
        <v>50.63</v>
      </c>
      <c r="DN7" s="25">
        <v>51.29</v>
      </c>
      <c r="DO7" s="25">
        <v>52.2</v>
      </c>
      <c r="DP7" s="25">
        <v>52.7</v>
      </c>
      <c r="DQ7" s="25">
        <v>53.48</v>
      </c>
      <c r="DR7" s="25">
        <v>52.41</v>
      </c>
      <c r="DS7" s="25">
        <v>11.68</v>
      </c>
      <c r="DT7" s="25">
        <v>12.06</v>
      </c>
      <c r="DU7" s="25">
        <v>12.03</v>
      </c>
      <c r="DV7" s="25">
        <v>11.98</v>
      </c>
      <c r="DW7" s="25">
        <v>11.93</v>
      </c>
      <c r="DX7" s="25">
        <v>18.28</v>
      </c>
      <c r="DY7" s="25">
        <v>19.61</v>
      </c>
      <c r="DZ7" s="25">
        <v>20.73</v>
      </c>
      <c r="EA7" s="25">
        <v>22.86</v>
      </c>
      <c r="EB7" s="25">
        <v>24.31</v>
      </c>
      <c r="EC7" s="25">
        <v>26.78</v>
      </c>
      <c r="ED7" s="25">
        <v>0</v>
      </c>
      <c r="EE7" s="25">
        <v>0</v>
      </c>
      <c r="EF7" s="25">
        <v>0</v>
      </c>
      <c r="EG7" s="25">
        <v>0</v>
      </c>
      <c r="EH7" s="25">
        <v>0</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宗像美佐枝</cp:lastModifiedBy>
  <cp:lastPrinted>2026-02-03T11:15:48Z</cp:lastPrinted>
  <dcterms:created xsi:type="dcterms:W3CDTF">2025-12-12T09:12:20Z</dcterms:created>
  <dcterms:modified xsi:type="dcterms:W3CDTF">2026-02-03T11:17:39Z</dcterms:modified>
  <cp:category/>
</cp:coreProperties>
</file>