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esui-hdd\総務係\A下水道課庶務-10　照会・調査\01庁内\01財政課\経営戦略【一般・調査等関係】\経営比較分析表\R06決算値　経営比較分析表\"/>
    </mc:Choice>
  </mc:AlternateContent>
  <xr:revisionPtr revIDLastSave="0" documentId="13_ncr:1_{8AB7AD46-A537-418B-B53B-AF39D399FDA4}" xr6:coauthVersionLast="47" xr6:coauthVersionMax="47" xr10:uidLastSave="{00000000-0000-0000-0000-000000000000}"/>
  <workbookProtection workbookAlgorithmName="SHA-512" workbookHashValue="oDaM3vwAYOYkVvXuCa1WNU5dewZKiCe2+tGPDSGyeh1FZ6u9qINq5lHzPFjn4WbjI78P69uXTPtjkpLkDe6m8A==" workbookSaltValue="8OUytTZOlWS9ItWl+uQn/A=="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F85" i="4"/>
  <c r="E85" i="4"/>
  <c r="AL10" i="4"/>
  <c r="I10" i="4"/>
  <c r="AL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<sst xmlns="http://schemas.openxmlformats.org/spreadsheetml/2006/main" count="231" uniqueCount="117">
  <si>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</si>
  <si>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</si>
  <si>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</si>
  <si>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</si>
  <si>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</si>
  <si>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</si>
  <si>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</si>
  <si>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</si>
  <si>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</si>
  <si>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</si>
  <si>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</si>
  <si>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</si>
  <si>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</si>
  <si>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</si>
  <si>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</si>
  <si>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</si>
  <si>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</si>
  <si>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</si>
  <si>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</si>
  <si>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</si>
  <si>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</si>
  <si>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</si>
  <si>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</si>
  <si>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</si>
  <si>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</si>
  <si>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</si>
  <si>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</si>
  <si>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</si>
  <si>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</si>
  <si>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</si>
  <si>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</si>
  <si>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</si>
  <si>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</si>
  <si>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</si>
  <si>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</si>
  <si>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</si>
  <si>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</si>
  <si>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</si>
  <si>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</si>
  <si>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</si>
  <si>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</si>
  <si>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</si>
  <si>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</si>
  <si>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</si>
  <si>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</si>
  <si>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</si>
  <si>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</si>
  <si>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</si>
  <si>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</si>
  <si>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</si>
  <si>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</si>
  <si>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</si>
  <si>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</si>
  <si>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</si>
  <si>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</si>
  <si>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</si>
  <si>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</si>
  <si>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</si>
  <si>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</si>
  <si>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</si>
  <si>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</si>
  <si>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</si>
  <si>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</si>
  <si>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</si>
  <si>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</si>
  <si>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</si>
  <si>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</si>
  <si>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</si>
  <si>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</si>
  <si>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</si>
  <si>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</si>
  <si>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</si>
  <si>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</si>
  <si>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</si>
  <si>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</si>
  <si>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</si>
  <si>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</si>
  <si>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</si>
  <si>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</si>
  <si>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</si>
  <si>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</si>
  <si>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</si>
  <si>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</si>
  <si>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</si>
  <si>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</si>
  <si>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</si>
  <si>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</si>
  <si>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</si>
  <si>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</si>
  <si>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</si>
  <si>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</si>
  <si>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</si>
  <si>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</si>
  <si>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</si>
  <si>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</si>
  <si>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</si>
  <si>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</si>
  <si>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</si>
  <si>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</si>
  <si>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</si>
  <si>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</si>
  <si>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</si>
  <si>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</si>
  <si>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</si>
  <si>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</si>
  <si>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</si>
  <si>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</si>
  <si>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</si>
  <si>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</si>
  <si>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</si>
  <si>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</si>
  <si>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</si>
  <si>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</si>
  <si>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</si>
  <si>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熱塩加納処理区は平成14年度に供用開始し22年を経過、山都処理区は平成16年度に供用開始し20年を経過しており、両処理区とも施設、設備の老朽化等による更新費用が増加する傾向となっている。このため、ストックマネジメント計画を策定し、下水道施設の計画的かつ効率的な管理を実施している。
　管渠については、法定耐用年数である50年を経過している箇所はありません。</t>
    <phoneticPr fontId="4"/>
  </si>
  <si>
    <t xml:space="preserve">　本市の特定環境保全公共下水道事業は、類似団体平均値と比較して①経常収支比率、③流動比率、⑤経費回収率は低く、⑥汚水処理原価は優位となっており、⑤経費回収率は100％に満たない等低い傾向にあります。これは、処理区域内人口密度が低いことや終末処理場が2か所ありコストが掛かっていることが主な要因であると考えられます。また、地理的な要因で施設の広域化・共同化を図っていくことも難しい状況です。
　今後も施設の老朽化による更新需要の増加や人口減少による使用料収入の減少により更に厳しい経営状況になることが予想されます。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
</t>
    <phoneticPr fontId="4"/>
  </si>
  <si>
    <t xml:space="preserve">　本市の特定環境保全公共下水道事業は、熱塩加納処理区と山都処理区の２処理区あり概成となっています。
　終末処理場である熱塩浄化センター、山都浄化センターにおいては、施設、設備の老朽化等による更新費用や維持管理経費が増加していく傾向となっている。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流動比率については、法適用して間もないことから資金が少なくまた、多額の企業債償還金があるため100％を下回っているが、平均値と同程度で今後は償還金の減少により上昇していく見込である。
④　企業債残高対事業規模比率については、企業債償還を一般会計の負担としている。
⑤　経費回収率については、100％に満たない状況であり汚水処理経費の節減や加入促進による使用料増加の取り組みを強化するとともに、適正な使用料の改定を行い経営の改善を図っていく必要がある。
⑥　汚水処理原価については、委託費等の維持管理費の増加により平均値より高い状況となっており引き続きコスト縮減に取り組んでいかなければならない。
⑦　施設利用率については、低い状態が続いており加入促進等による使用者の増を図る必要がある。
⑧　水洗化率については、全国平均より低い状態が続いており加入促進等による使用者の増を図る必要がある。
</t>
    <rPh sb="419" eb="423">
      <t>イタクヒトウ</t>
    </rPh>
    <rPh sb="424" eb="429">
      <t>イジカンリヒ</t>
    </rPh>
    <rPh sb="430" eb="432">
      <t>ゾウカ</t>
    </rPh>
    <rPh sb="440" eb="441">
      <t>タカゼンコクヘイキン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</si>
</sst>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5D9-47E5-9A94-4AE6325839C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25D9-47E5-9A94-4AE6325839C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34.18</c:v>
                </c:pt>
                <c:pt idx="1">
                  <c:v>32.25</c:v>
                </c:pt>
                <c:pt idx="2">
                  <c:v>31.54</c:v>
                </c:pt>
                <c:pt idx="3">
                  <c:v>30.22</c:v>
                </c:pt>
                <c:pt idx="4">
                  <c:v>30.6</c:v>
                </c:pt>
              </c:numCache>
            </c:numRef>
          </c:val>
          <c:extLst>
            <c:ext xmlns:c16="http://schemas.microsoft.com/office/drawing/2014/chart" uri="{C3380CC4-5D6E-409C-BE32-E72D297353CC}">
              <c16:uniqueId val="{00000000-7937-45E7-A3B1-E77A65D8D12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7937-45E7-A3B1-E77A65D8D12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75.989999999999995</c:v>
                </c:pt>
                <c:pt idx="1">
                  <c:v>78.11</c:v>
                </c:pt>
                <c:pt idx="2">
                  <c:v>80.36</c:v>
                </c:pt>
                <c:pt idx="3">
                  <c:v>84.42</c:v>
                </c:pt>
                <c:pt idx="4">
                  <c:v>85.39</c:v>
                </c:pt>
              </c:numCache>
            </c:numRef>
          </c:val>
          <c:extLst>
            <c:ext xmlns:c16="http://schemas.microsoft.com/office/drawing/2014/chart" uri="{C3380CC4-5D6E-409C-BE32-E72D297353CC}">
              <c16:uniqueId val="{00000000-17EF-4BF9-802F-9650CDC433C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7EF-4BF9-802F-9650CDC433C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104.03</c:v>
                </c:pt>
                <c:pt idx="1">
                  <c:v>101.89</c:v>
                </c:pt>
                <c:pt idx="2">
                  <c:v>97.93</c:v>
                </c:pt>
                <c:pt idx="3">
                  <c:v>102.98</c:v>
                </c:pt>
                <c:pt idx="4">
                  <c:v>101.57</c:v>
                </c:pt>
              </c:numCache>
            </c:numRef>
          </c:val>
          <c:extLst>
            <c:ext xmlns:c16="http://schemas.microsoft.com/office/drawing/2014/chart" uri="{C3380CC4-5D6E-409C-BE32-E72D297353CC}">
              <c16:uniqueId val="{00000000-A53D-4B4F-A67E-68853B4348A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A53D-4B4F-A67E-68853B4348A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3.53</c:v>
                </c:pt>
                <c:pt idx="1">
                  <c:v>7.05</c:v>
                </c:pt>
                <c:pt idx="2">
                  <c:v>10.14</c:v>
                </c:pt>
                <c:pt idx="3">
                  <c:v>12.74</c:v>
                </c:pt>
                <c:pt idx="4">
                  <c:v>15.42</c:v>
                </c:pt>
              </c:numCache>
            </c:numRef>
          </c:val>
          <c:extLst>
            <c:ext xmlns:c16="http://schemas.microsoft.com/office/drawing/2014/chart" uri="{C3380CC4-5D6E-409C-BE32-E72D297353CC}">
              <c16:uniqueId val="{00000000-CD5B-4F0B-9BF0-93AA247AEE9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CD5B-4F0B-9BF0-93AA247AEE9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BB-49C6-9A3C-C47F5E86412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C5BB-49C6-9A3C-C47F5E86412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quot;-&quot;">
                  <c:v>0.57999999999999996</c:v>
                </c:pt>
                <c:pt idx="3">
                  <c:v>0</c:v>
                </c:pt>
                <c:pt idx="4">
                  <c:v>0</c:v>
                </c:pt>
              </c:numCache>
            </c:numRef>
          </c:val>
          <c:extLst>
            <c:ext xmlns:c16="http://schemas.microsoft.com/office/drawing/2014/chart" uri="{C3380CC4-5D6E-409C-BE32-E72D297353CC}">
              <c16:uniqueId val="{00000000-E3F9-4D6D-90E9-6BDF8F501CC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E3F9-4D6D-90E9-6BDF8F501CC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12.17</c:v>
                </c:pt>
                <c:pt idx="1">
                  <c:v>35.85</c:v>
                </c:pt>
                <c:pt idx="2">
                  <c:v>47.63</c:v>
                </c:pt>
                <c:pt idx="3">
                  <c:v>59.79</c:v>
                </c:pt>
                <c:pt idx="4">
                  <c:v>24.28</c:v>
                </c:pt>
              </c:numCache>
            </c:numRef>
          </c:val>
          <c:extLst>
            <c:ext xmlns:c16="http://schemas.microsoft.com/office/drawing/2014/chart" uri="{C3380CC4-5D6E-409C-BE32-E72D297353CC}">
              <c16:uniqueId val="{00000000-881B-4120-A92B-C7166E6A2E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881B-4120-A92B-C7166E6A2E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A0-49A8-9899-905B7B13774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C4A0-49A8-9899-905B7B13774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64.47</c:v>
                </c:pt>
                <c:pt idx="1">
                  <c:v>95.08</c:v>
                </c:pt>
                <c:pt idx="2">
                  <c:v>73.02</c:v>
                </c:pt>
                <c:pt idx="3">
                  <c:v>85.01</c:v>
                </c:pt>
                <c:pt idx="4">
                  <c:v>56.45</c:v>
                </c:pt>
              </c:numCache>
            </c:numRef>
          </c:val>
          <c:extLst>
            <c:ext xmlns:c16="http://schemas.microsoft.com/office/drawing/2014/chart" uri="{C3380CC4-5D6E-409C-BE32-E72D297353CC}">
              <c16:uniqueId val="{00000000-4774-4E49-B955-9CF4DE3155D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4774-4E49-B955-9CF4DE3155D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266.45</c:v>
                </c:pt>
                <c:pt idx="1">
                  <c:v>181.7</c:v>
                </c:pt>
                <c:pt idx="2">
                  <c:v>237.54</c:v>
                </c:pt>
                <c:pt idx="3">
                  <c:v>204.83</c:v>
                </c:pt>
                <c:pt idx="4">
                  <c:v>305</c:v>
                </c:pt>
              </c:numCache>
            </c:numRef>
          </c:val>
          <c:extLst>
            <c:ext xmlns:c16="http://schemas.microsoft.com/office/drawing/2014/chart" uri="{C3380CC4-5D6E-409C-BE32-E72D297353CC}">
              <c16:uniqueId val="{00000000-5F91-4C14-8C34-67106A6194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5F91-4C14-8C34-67106A6194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2" zoomScaleNormal="10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福島県　喜多方市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50">
        <f>データ!S6</f>
        <v>43519</v>
      </c>
      <c r="AM8" s="50"/>
      <c r="AN8" s="50"/>
      <c r="AO8" s="50"/>
      <c r="AP8" s="50"/>
      <c r="AQ8" s="50"/>
      <c r="AR8" s="50"/>
      <c r="AS8" s="50"/>
      <c r="AT8" s="51">
        <f>データ!T6</f>
        <v>554.63</v>
      </c>
      <c r="AU8" s="51"/>
      <c r="AV8" s="51"/>
      <c r="AW8" s="51"/>
      <c r="AX8" s="51"/>
      <c r="AY8" s="51"/>
      <c r="AZ8" s="51"/>
      <c r="BA8" s="51"/>
      <c r="BB8" s="51">
        <f>データ!U6</f>
        <v>78.459999999999994</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69.2</v>
      </c>
      <c r="J10" s="51"/>
      <c r="K10" s="51"/>
      <c r="L10" s="51"/>
      <c r="M10" s="51"/>
      <c r="N10" s="51"/>
      <c r="O10" s="51"/>
      <c r="P10" s="51">
        <f>データ!P6</f>
        <v>6.12</v>
      </c>
      <c r="Q10" s="51"/>
      <c r="R10" s="51"/>
      <c r="S10" s="51"/>
      <c r="T10" s="51"/>
      <c r="U10" s="51"/>
      <c r="V10" s="51"/>
      <c r="W10" s="51">
        <f>データ!Q6</f>
        <v>95.4</v>
      </c>
      <c r="X10" s="51"/>
      <c r="Y10" s="51"/>
      <c r="Z10" s="51"/>
      <c r="AA10" s="51"/>
      <c r="AB10" s="51"/>
      <c r="AC10" s="51"/>
      <c r="AD10" s="50">
        <f>データ!R6</f>
        <v>3390</v>
      </c>
      <c r="AE10" s="50"/>
      <c r="AF10" s="50"/>
      <c r="AG10" s="50"/>
      <c r="AH10" s="50"/>
      <c r="AI10" s="50"/>
      <c r="AJ10" s="50"/>
      <c r="AK10" s="2"/>
      <c r="AL10" s="50">
        <f>データ!V6</f>
        <v>2636</v>
      </c>
      <c r="AM10" s="50"/>
      <c r="AN10" s="50"/>
      <c r="AO10" s="50"/>
      <c r="AP10" s="50"/>
      <c r="AQ10" s="50"/>
      <c r="AR10" s="50"/>
      <c r="AS10" s="50"/>
      <c r="AT10" s="51">
        <f>データ!W6</f>
        <v>1.71</v>
      </c>
      <c r="AU10" s="51"/>
      <c r="AV10" s="51"/>
      <c r="AW10" s="51"/>
      <c r="AX10" s="51"/>
      <c r="AY10" s="51"/>
      <c r="AZ10" s="51"/>
      <c r="BA10" s="51"/>
      <c r="BB10" s="51">
        <f>データ!X6</f>
        <v>1541.52</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xvVxzbwhiBCW++qnNCNSVgnkNAizXKwUgYBRKHsq2UraEAmIxwcRM3rQ0Tp2aASLpyB4v42FoetA1QVPRBlcMA==" saltValue="8fppFOgAovWPrzi+euUR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72087</v>
      </c>
      <c r="D6" s="19">
        <f t="shared" si="3"/>
        <v>46</v>
      </c>
      <c r="E6" s="19">
        <f t="shared" si="3"/>
        <v>17</v>
      </c>
      <c r="F6" s="19">
        <f t="shared" si="3"/>
        <v>4</v>
      </c>
      <c r="G6" s="19">
        <f t="shared" si="3"/>
        <v>0</v>
      </c>
      <c r="H6" s="19" t="str">
        <f t="shared" si="3"/>
        <v>福島県　喜多方市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69.2</v>
      </c>
      <c r="P6" s="20">
        <f t="shared" si="3"/>
        <v>6.12</v>
      </c>
      <c r="Q6" s="20">
        <f t="shared" si="3"/>
        <v>95.4</v>
      </c>
      <c r="R6" s="20">
        <f t="shared" si="3"/>
        <v>3390</v>
      </c>
      <c r="S6" s="20">
        <f t="shared" si="3"/>
        <v>43519</v>
      </c>
      <c r="T6" s="20">
        <f t="shared" si="3"/>
        <v>554.63</v>
      </c>
      <c r="U6" s="20">
        <f t="shared" si="3"/>
        <v>78.459999999999994</v>
      </c>
      <c r="V6" s="20">
        <f t="shared" si="3"/>
        <v>2636</v>
      </c>
      <c r="W6" s="20">
        <f t="shared" si="3"/>
        <v>1.71</v>
      </c>
      <c r="X6" s="20">
        <f t="shared" si="3"/>
        <v>1541.52</v>
      </c>
      <c r="Y6" s="21">
        <f>IF(Y7="",NA(),Y7)</f>
        <v>104.03</v>
      </c>
      <c r="Z6" s="21">
        <f t="shared" ref="Z6:AH6" si="4">IF(Z7="",NA(),Z7)</f>
        <v>101.89</v>
      </c>
      <c r="AA6" s="21">
        <f t="shared" si="4"/>
        <v>97.93</v>
      </c>
      <c r="AB6" s="21">
        <f t="shared" si="4"/>
        <v>102.98</v>
      </c>
      <c r="AC6" s="21">
        <f t="shared" si="4"/>
        <v>101.57</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1">
        <f t="shared" si="5"/>
        <v>0.57999999999999996</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12.17</v>
      </c>
      <c r="AV6" s="21">
        <f t="shared" ref="AV6:BD6" si="6">IF(AV7="",NA(),AV7)</f>
        <v>35.85</v>
      </c>
      <c r="AW6" s="21">
        <f t="shared" si="6"/>
        <v>47.63</v>
      </c>
      <c r="AX6" s="21">
        <f t="shared" si="6"/>
        <v>59.79</v>
      </c>
      <c r="AY6" s="21">
        <f t="shared" si="6"/>
        <v>24.28</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64.47</v>
      </c>
      <c r="BR6" s="21">
        <f t="shared" ref="BR6:BZ6" si="8">IF(BR7="",NA(),BR7)</f>
        <v>95.08</v>
      </c>
      <c r="BS6" s="21">
        <f t="shared" si="8"/>
        <v>73.02</v>
      </c>
      <c r="BT6" s="21">
        <f t="shared" si="8"/>
        <v>85.01</v>
      </c>
      <c r="BU6" s="21">
        <f t="shared" si="8"/>
        <v>56.45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266.45</v>
      </c>
      <c r="CC6" s="21">
        <f t="shared" ref="CC6:CK6" si="9">IF(CC7="",NA(),CC7)</f>
        <v>181.7</v>
      </c>
      <c r="CD6" s="21">
        <f t="shared" si="9"/>
        <v>237.54</v>
      </c>
      <c r="CE6" s="21">
        <f t="shared" si="9"/>
        <v>204.83</v>
      </c>
      <c r="CF6" s="21">
        <f t="shared" si="9"/>
        <v>305</v>
      </c>
      <c r="CG6" s="21">
        <f t="shared" si="9"/>
        <v>224.88</v>
      </c>
      <c r="CH6" s="21">
        <f t="shared" si="9"/>
        <v>228.64</v>
      </c>
      <c r="CI6" s="21">
        <f t="shared" si="9"/>
        <v>239.46</v>
      </c>
      <c r="CJ6" s="21">
        <f t="shared" si="9"/>
        <v>233.15</v>
      </c>
      <c r="CK6" s="21">
        <f t="shared" si="9"/>
        <v>252.17</v>
      </c>
      <c r="CL6" s="20" t="str">
        <f>IF(CL7="","",IF(CL7="-","【-】","【"&amp;SUBSTITUTE(TEXT(CL7,"#,##0.00"),"-","△")&amp;"】"))</f>
        <v>【225.78】</v>
      </c>
      <c r="CM6" s="21">
        <f>IF(CM7="",NA(),CM7)</f>
        <v>34.18</v>
      </c>
      <c r="CN6" s="21">
        <f t="shared" ref="CN6:CV6" si="10">IF(CN7="",NA(),CN7)</f>
        <v>32.25</v>
      </c>
      <c r="CO6" s="21">
        <f t="shared" si="10"/>
        <v>31.54</v>
      </c>
      <c r="CP6" s="21">
        <f t="shared" si="10"/>
        <v>30.22</v>
      </c>
      <c r="CQ6" s="21">
        <f t="shared" si="10"/>
        <v>30.6</v>
      </c>
      <c r="CR6" s="21">
        <f t="shared" si="10"/>
        <v>42.4</v>
      </c>
      <c r="CS6" s="21">
        <f t="shared" si="10"/>
        <v>42.28</v>
      </c>
      <c r="CT6" s="21">
        <f t="shared" si="10"/>
        <v>41.06</v>
      </c>
      <c r="CU6" s="21">
        <f t="shared" si="10"/>
        <v>42.09</v>
      </c>
      <c r="CV6" s="21">
        <f t="shared" si="10"/>
        <v>42.15</v>
      </c>
      <c r="CW6" s="20" t="str">
        <f>IF(CW7="","",IF(CW7="-","【-】","【"&amp;SUBSTITUTE(TEXT(CW7,"#,##0.00"),"-","△")&amp;"】"))</f>
        <v>【43.17】</v>
      </c>
      <c r="CX6" s="21">
        <f>IF(CX7="",NA(),CX7)</f>
        <v>75.989999999999995</v>
      </c>
      <c r="CY6" s="21">
        <f t="shared" ref="CY6:DG6" si="11">IF(CY7="",NA(),CY7)</f>
        <v>78.11</v>
      </c>
      <c r="CZ6" s="21">
        <f t="shared" si="11"/>
        <v>80.36</v>
      </c>
      <c r="DA6" s="21">
        <f t="shared" si="11"/>
        <v>84.42</v>
      </c>
      <c r="DB6" s="21">
        <f t="shared" si="11"/>
        <v>85.39</v>
      </c>
      <c r="DC6" s="21">
        <f t="shared" si="11"/>
        <v>84.19</v>
      </c>
      <c r="DD6" s="21">
        <f t="shared" si="11"/>
        <v>84.34</v>
      </c>
      <c r="DE6" s="21">
        <f t="shared" si="11"/>
        <v>84.34</v>
      </c>
      <c r="DF6" s="21">
        <f t="shared" si="11"/>
        <v>84.73</v>
      </c>
      <c r="DG6" s="21">
        <f t="shared" si="11"/>
        <v>84.21</v>
      </c>
      <c r="DH6" s="20" t="str">
        <f>IF(DH7="","",IF(DH7="-","【-】","【"&amp;SUBSTITUTE(TEXT(DH7,"#,##0.00"),"-","△")&amp;"】"))</f>
        <v>【86.31】</v>
      </c>
      <c r="DI6" s="21">
        <f>IF(DI7="",NA(),DI7)</f>
        <v>3.53</v>
      </c>
      <c r="DJ6" s="21">
        <f t="shared" ref="DJ6:DR6" si="12">IF(DJ7="",NA(),DJ7)</f>
        <v>7.05</v>
      </c>
      <c r="DK6" s="21">
        <f t="shared" si="12"/>
        <v>10.14</v>
      </c>
      <c r="DL6" s="21">
        <f t="shared" si="12"/>
        <v>12.74</v>
      </c>
      <c r="DM6" s="21">
        <f t="shared" si="12"/>
        <v>15.42</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72087</v>
      </c>
      <c r="D7" s="23">
        <v>46</v>
      </c>
      <c r="E7" s="23">
        <v>17</v>
      </c>
      <c r="F7" s="23">
        <v>4</v>
      </c>
      <c r="G7" s="23">
        <v>0</v>
      </c>
      <c r="H7" s="23" t="s">
        <v>96</v>
      </c>
      <c r="I7" s="23" t="s">
        <v>97</v>
      </c>
      <c r="J7" s="23" t="s">
        <v>98</v>
      </c>
      <c r="K7" s="23" t="s">
        <v>99</v>
      </c>
      <c r="L7" s="23" t="s">
        <v>100</v>
      </c>
      <c r="M7" s="23" t="s">
        <v>101</v>
      </c>
      <c r="N7" s="24" t="s">
        <v>102</v>
      </c>
      <c r="O7" s="24">
        <v>69.2</v>
      </c>
      <c r="P7" s="24">
        <v>6.12</v>
      </c>
      <c r="Q7" s="24">
        <v>95.4</v>
      </c>
      <c r="R7" s="24">
        <v>3390</v>
      </c>
      <c r="S7" s="24">
        <v>43519</v>
      </c>
      <c r="T7" s="24">
        <v>554.63</v>
      </c>
      <c r="U7" s="24">
        <v>78.459999999999994</v>
      </c>
      <c r="V7" s="24">
        <v>2636</v>
      </c>
      <c r="W7" s="24">
        <v>1.71</v>
      </c>
      <c r="X7" s="24">
        <v>1541.52</v>
      </c>
      <c r="Y7" s="24">
        <v>104.03</v>
      </c>
      <c r="Z7" s="24">
        <v>101.89</v>
      </c>
      <c r="AA7" s="24">
        <v>97.93</v>
      </c>
      <c r="AB7" s="24">
        <v>102.98</v>
      </c>
      <c r="AC7" s="24">
        <v>101.57</v>
      </c>
      <c r="AD7" s="24">
        <v>105.78</v>
      </c>
      <c r="AE7" s="24">
        <v>106.09</v>
      </c>
      <c r="AF7" s="24">
        <v>106.44</v>
      </c>
      <c r="AG7" s="24">
        <v>107.11</v>
      </c>
      <c r="AH7" s="24">
        <v>106.38</v>
      </c>
      <c r="AI7" s="24">
        <v>105.07</v>
      </c>
      <c r="AJ7" s="24">
        <v>0</v>
      </c>
      <c r="AK7" s="24">
        <v>0</v>
      </c>
      <c r="AL7" s="24">
        <v>0.57999999999999996</v>
      </c>
      <c r="AM7" s="24">
        <v>0</v>
      </c>
      <c r="AN7" s="24">
        <v>0</v>
      </c>
      <c r="AO7" s="24">
        <v>63.96</v>
      </c>
      <c r="AP7" s="24">
        <v>69.42</v>
      </c>
      <c r="AQ7" s="24">
        <v>72.86</v>
      </c>
      <c r="AR7" s="24">
        <v>69.540000000000006</v>
      </c>
      <c r="AS7" s="24">
        <v>70.63</v>
      </c>
      <c r="AT7" s="24">
        <v>63.54</v>
      </c>
      <c r="AU7" s="24">
        <v>12.17</v>
      </c>
      <c r="AV7" s="24">
        <v>35.85</v>
      </c>
      <c r="AW7" s="24">
        <v>47.63</v>
      </c>
      <c r="AX7" s="24">
        <v>59.79</v>
      </c>
      <c r="AY7" s="24">
        <v>24.28</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64.47</v>
      </c>
      <c r="BR7" s="24">
        <v>95.08</v>
      </c>
      <c r="BS7" s="24">
        <v>73.02</v>
      </c>
      <c r="BT7" s="24">
        <v>85.01</v>
      </c>
      <c r="BU7" s="24">
        <v>56.45</v>
      </c>
      <c r="BV7" s="24">
        <v>73.36</v>
      </c>
      <c r="BW7" s="24">
        <v>72.599999999999994</v>
      </c>
      <c r="BX7" s="24">
        <v>69.430000000000007</v>
      </c>
      <c r="BY7" s="24">
        <v>70.709999999999994</v>
      </c>
      <c r="BZ7" s="24">
        <v>66.63</v>
      </c>
      <c r="CA7" s="24">
        <v>72.92</v>
      </c>
      <c r="CB7" s="24">
        <v>266.45</v>
      </c>
      <c r="CC7" s="24">
        <v>181.7</v>
      </c>
      <c r="CD7" s="24">
        <v>237.54</v>
      </c>
      <c r="CE7" s="24">
        <v>204.83</v>
      </c>
      <c r="CF7" s="24">
        <v>305</v>
      </c>
      <c r="CG7" s="24">
        <v>224.88</v>
      </c>
      <c r="CH7" s="24">
        <v>228.64</v>
      </c>
      <c r="CI7" s="24">
        <v>239.46</v>
      </c>
      <c r="CJ7" s="24">
        <v>233.15</v>
      </c>
      <c r="CK7" s="24">
        <v>252.17</v>
      </c>
      <c r="CL7" s="24">
        <v>225.78</v>
      </c>
      <c r="CM7" s="24">
        <v>34.18</v>
      </c>
      <c r="CN7" s="24">
        <v>32.25</v>
      </c>
      <c r="CO7" s="24">
        <v>31.54</v>
      </c>
      <c r="CP7" s="24">
        <v>30.22</v>
      </c>
      <c r="CQ7" s="24">
        <v>30.6</v>
      </c>
      <c r="CR7" s="24">
        <v>42.4</v>
      </c>
      <c r="CS7" s="24">
        <v>42.28</v>
      </c>
      <c r="CT7" s="24">
        <v>41.06</v>
      </c>
      <c r="CU7" s="24">
        <v>42.09</v>
      </c>
      <c r="CV7" s="24">
        <v>42.15</v>
      </c>
      <c r="CW7" s="24">
        <v>43.17</v>
      </c>
      <c r="CX7" s="24">
        <v>75.989999999999995</v>
      </c>
      <c r="CY7" s="24">
        <v>78.11</v>
      </c>
      <c r="CZ7" s="24">
        <v>80.36</v>
      </c>
      <c r="DA7" s="24">
        <v>84.42</v>
      </c>
      <c r="DB7" s="24">
        <v>85.39</v>
      </c>
      <c r="DC7" s="24">
        <v>84.19</v>
      </c>
      <c r="DD7" s="24">
        <v>84.34</v>
      </c>
      <c r="DE7" s="24">
        <v>84.34</v>
      </c>
      <c r="DF7" s="24">
        <v>84.73</v>
      </c>
      <c r="DG7" s="24">
        <v>84.21</v>
      </c>
      <c r="DH7" s="24">
        <v>86.31</v>
      </c>
      <c r="DI7" s="24">
        <v>3.53</v>
      </c>
      <c r="DJ7" s="24">
        <v>7.05</v>
      </c>
      <c r="DK7" s="24">
        <v>10.14</v>
      </c>
      <c r="DL7" s="24">
        <v>12.74</v>
      </c>
      <c r="DM7" s="24">
        <v>15.42</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