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Z:\経営課\00経営課共通\★R07年度完結文書\各課照会通知文書\03財務部\01財政課\R8.1月\20260120【県市町村財政課25(木)〆】公営企業に係る経営比較分析表（令和６年度決算）の分析等について（依頼）\"/>
    </mc:Choice>
  </mc:AlternateContent>
  <xr:revisionPtr revIDLastSave="0" documentId="13_ncr:1_{0A16A2EB-222C-4E6A-8AE9-40362D0E331D}" xr6:coauthVersionLast="36" xr6:coauthVersionMax="36" xr10:uidLastSave="{00000000-0000-0000-0000-000000000000}"/>
  <workbookProtection workbookAlgorithmName="SHA-512" workbookHashValue="7QYcqVv275SaAnC0+a9+U1sErwp4g3MxwoGnrPYyal0j9TxCOVKlTeD3kXYF796rVBiUGeKjMtVYZ1RPbMJ7Ig==" workbookSaltValue="xhDIi4+cJOcx8vf+yumhiw==" workbookSpinCount="100000" lockStructure="1"/>
  <bookViews>
    <workbookView xWindow="0" yWindow="0" windowWidth="10140" windowHeight="693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G85" i="4"/>
  <c r="AL10" i="4"/>
  <c r="I10"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<sst xmlns="http://schemas.openxmlformats.org/spreadsheetml/2006/main" count="231" uniqueCount="115">
  <si>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</si>
  <si>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</si>
  <si>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</si>
  <si>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</si>
  <si>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</si>
  <si>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</si>
  <si>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</si>
  <si>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</si>
  <si>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</si>
  <si>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</si>
  <si>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</si>
  <si>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</si>
  <si>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</si>
  <si>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</si>
  <si>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</si>
  <si>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</si>
  <si>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</si>
  <si>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</si>
  <si>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</si>
  <si>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</si>
  <si>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</si>
  <si>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</si>
  <si>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</si>
  <si>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</si>
  <si>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</si>
  <si>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</si>
  <si>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</si>
  <si>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</si>
  <si>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</si>
  <si>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</si>
  <si>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</si>
  <si>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</si>
  <si>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</si>
  <si>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</si>
  <si>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</si>
  <si>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</si>
  <si>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</si>
  <si>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</si>
  <si>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</si>
  <si>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</si>
  <si>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</si>
  <si>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</si>
  <si>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</si>
  <si>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</si>
  <si>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</si>
  <si>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</si>
  <si>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</si>
  <si>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</si>
  <si>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</si>
  <si>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</si>
  <si>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</si>
  <si>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</si>
  <si>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</si>
  <si>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</si>
  <si>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</si>
  <si>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</si>
  <si>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</si>
  <si>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</si>
  <si>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</si>
  <si>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</si>
  <si>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</si>
  <si>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</si>
  <si>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</si>
  <si>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</si>
  <si>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</si>
  <si>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</si>
  <si>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</si>
  <si>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</si>
  <si>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</si>
  <si>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</si>
  <si>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</si>
  <si>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</si>
  <si>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</si>
  <si>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</si>
  <si>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</si>
  <si>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</si>
  <si>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</si>
  <si>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</si>
  <si>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</si>
  <si>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</si>
  <si>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</si>
  <si>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</si>
  <si>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</si>
  <si>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</si>
  <si>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</si>
  <si>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</si>
  <si>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</si>
  <si>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</si>
  <si>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</si>
  <si>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</si>
  <si>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</si>
  <si>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</si>
  <si>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</si>
  <si>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</si>
  <si>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</si>
  <si>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須賀川市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</si>
  <si>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</si>
  <si>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</si>
  <si>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</si>
  <si>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</si>
  <si>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</si>
  <si>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</si>
  <si>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</si>
  <si>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</si>
  <si>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</si>
  <si>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</si>
  <si>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</si>
  <si>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</si>
  <si>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</si>
  <si>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</si>
  <si>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</si>
  <si>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</si>
  <si>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平成7年に事業着手、平成9年供用開始と比較的新しい施設であるため、現時点で更新時期には至っていないが、早い段階での長期的な更新計画策定がが必要である。</t>
  </si>
  <si>
    <t>　処理施設の処理能力に見合った汚水流入量がないため、施設利用率を上げることが必要である。</t>
  </si>
  <si>
    <t>①経常収支比率
　基準外繰入により100％を保っていたが6年度はそれが入らなかったことにより100％を下回った。経営の改善に向けた取組が必要である。
②累積欠損金比率
　基準外繰入が入らなくなったことにより欠損金が発生している。経営の改善に向けた取組が必要である。
③流動比率
　流動比率がマイナスとなっている要因は下水道事業会計として公共下水道事業、農業集落排水事業と同一会計処理を行っているなかで、現金預金がマイナスとなったためである。流動資産を増加させるため接続件数の増加の促進など使用料収入の増加を図る必要がある。
⑤経費回収率
　郊外の宅地造成地の処理場として２か所稼働しているが、一方の処理場への接続が極端に少なく、新たな接続もほとんどなく、維持費も賄えていない状況である。
⑥汚水処理原価
　接続数が極端に少ないため、類似団体と比較すると高い数値となっている。
⑦施設利用率
　接続数が少ないため、処理水量も少なく低い数値となっている。
⑧水洗化率
　使用者に対し接続を促し、水洗化率100％を維持していく。</t>
    <rPh sb="9" eb="12">
      <t>キジュンガイ</t>
    </rPh>
    <rPh sb="12" eb="14">
      <t>クリイレ</t>
    </rPh>
    <rPh sb="22" eb="23">
      <t>タモ</t>
    </rPh>
    <rPh sb="29" eb="31">
      <t>ネンド</t>
    </rPh>
    <rPh sb="35" eb="36">
      <t>ハイ</t>
    </rPh>
    <rPh sb="51" eb="53">
      <t>シタマワ</t>
    </rPh>
    <rPh sb="56" eb="58">
      <t>ケイエイ</t>
    </rPh>
    <rPh sb="59" eb="61">
      <t>カイゼン</t>
    </rPh>
    <rPh sb="62" eb="63">
      <t>ム</t>
    </rPh>
    <rPh sb="65" eb="67">
      <t>トリクミ</t>
    </rPh>
    <rPh sb="68" eb="70">
      <t>ヒツヨウ</t>
    </rPh>
    <rPh sb="76" eb="78">
      <t>ルイセキ</t>
    </rPh>
    <rPh sb="78" eb="81">
      <t>ケッソンキン</t>
    </rPh>
    <rPh sb="81" eb="83">
      <t>ヒリツ</t>
    </rPh>
    <rPh sb="85" eb="88">
      <t>キジュンガイ</t>
    </rPh>
    <rPh sb="88" eb="90">
      <t>クリイレ</t>
    </rPh>
    <rPh sb="91" eb="92">
      <t>ハイ</t>
    </rPh>
    <rPh sb="103" eb="106">
      <t>ケッソンキン</t>
    </rPh>
    <rPh sb="107" eb="109">
      <t>ハッセイ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</si>
</sst>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9C5-4AAE-A2C9-85965721A54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39C5-4AAE-A2C9-85965721A54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10</c:v>
                </c:pt>
                <c:pt idx="1">
                  <c:v>10.41</c:v>
                </c:pt>
                <c:pt idx="2">
                  <c:v>10.5</c:v>
                </c:pt>
                <c:pt idx="3">
                  <c:v>11.32</c:v>
                </c:pt>
                <c:pt idx="4">
                  <c:v>11.4</c:v>
                </c:pt>
              </c:numCache>
            </c:numRef>
          </c:val>
          <c:extLst>
            <c:ext xmlns:c16="http://schemas.microsoft.com/office/drawing/2014/chart" uri="{C3380CC4-5D6E-409C-BE32-E72D297353CC}">
              <c16:uniqueId val="{00000000-4680-42A5-9F27-24907DF136A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4680-42A5-9F27-24907DF136A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85.51</c:v>
                </c:pt>
                <c:pt idx="2">
                  <c:v>100</c:v>
                </c:pt>
                <c:pt idx="3">
                  <c:v>100</c:v>
                </c:pt>
                <c:pt idx="4">
                  <c:v>100</c:v>
                </c:pt>
              </c:numCache>
            </c:numRef>
          </c:val>
          <c:extLst>
            <c:ext xmlns:c16="http://schemas.microsoft.com/office/drawing/2014/chart" uri="{C3380CC4-5D6E-409C-BE32-E72D297353CC}">
              <c16:uniqueId val="{00000000-7CC7-4592-A338-451D9797F6B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7CC7-4592-A338-451D9797F6B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c:v>
                </c:pt>
                <c:pt idx="1">
                  <c:v>100</c:v>
                </c:pt>
                <c:pt idx="2">
                  <c:v>100</c:v>
                </c:pt>
                <c:pt idx="3">
                  <c:v>100</c:v>
                </c:pt>
                <c:pt idx="4">
                  <c:v>78.239999999999995</c:v>
                </c:pt>
              </c:numCache>
            </c:numRef>
          </c:val>
          <c:extLst>
            <c:ext xmlns:c16="http://schemas.microsoft.com/office/drawing/2014/chart" uri="{C3380CC4-5D6E-409C-BE32-E72D297353CC}">
              <c16:uniqueId val="{00000000-AEAD-4228-B2A8-B0B6F3F3D73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AEAD-4228-B2A8-B0B6F3F3D73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2.99</c:v>
                </c:pt>
                <c:pt idx="1">
                  <c:v>5.98</c:v>
                </c:pt>
                <c:pt idx="2">
                  <c:v>8.9700000000000006</c:v>
                </c:pt>
                <c:pt idx="3">
                  <c:v>11.95</c:v>
                </c:pt>
                <c:pt idx="4">
                  <c:v>14.93</c:v>
                </c:pt>
              </c:numCache>
            </c:numRef>
          </c:val>
          <c:extLst>
            <c:ext xmlns:c16="http://schemas.microsoft.com/office/drawing/2014/chart" uri="{C3380CC4-5D6E-409C-BE32-E72D297353CC}">
              <c16:uniqueId val="{00000000-E747-4C08-8619-6F8C277E231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E747-4C08-8619-6F8C277E231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8F3-4D9F-87D1-5F14E1E7403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E8F3-4D9F-87D1-5F14E1E7403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formatCode="#,##0.00;&quot;△&quot;#,##0.00;&quot;-&quot;">
                  <c:v>0.03</c:v>
                </c:pt>
                <c:pt idx="3" formatCode="#,##0.00;&quot;△&quot;#,##0.00;&quot;-&quot;">
                  <c:v>0.04</c:v>
                </c:pt>
                <c:pt idx="4" formatCode="#,##0.00;&quot;△&quot;#,##0.00;&quot;-&quot;">
                  <c:v>124.71</c:v>
                </c:pt>
              </c:numCache>
            </c:numRef>
          </c:val>
          <c:extLst>
            <c:ext xmlns:c16="http://schemas.microsoft.com/office/drawing/2014/chart" uri="{C3380CC4-5D6E-409C-BE32-E72D297353CC}">
              <c16:uniqueId val="{00000000-FE0C-4DA3-B81C-167392FAF35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FE0C-4DA3-B81C-167392FAF35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4.93</c:v>
                </c:pt>
                <c:pt idx="1">
                  <c:v>1.92</c:v>
                </c:pt>
                <c:pt idx="2">
                  <c:v>-42.89</c:v>
                </c:pt>
                <c:pt idx="3">
                  <c:v>-115.87</c:v>
                </c:pt>
                <c:pt idx="4">
                  <c:v>-174.02</c:v>
                </c:pt>
              </c:numCache>
            </c:numRef>
          </c:val>
          <c:extLst>
            <c:ext xmlns:c16="http://schemas.microsoft.com/office/drawing/2014/chart" uri="{C3380CC4-5D6E-409C-BE32-E72D297353CC}">
              <c16:uniqueId val="{00000000-38A6-4179-9581-10CCD63B8D8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38A6-4179-9581-10CCD63B8D8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formatCode="#,##0.00;&quot;△&quot;#,##0.00;&quot;-&quot;">
                  <c:v>0.01</c:v>
                </c:pt>
                <c:pt idx="3">
                  <c:v>0</c:v>
                </c:pt>
                <c:pt idx="4">
                  <c:v>0</c:v>
                </c:pt>
              </c:numCache>
            </c:numRef>
          </c:val>
          <c:extLst>
            <c:ext xmlns:c16="http://schemas.microsoft.com/office/drawing/2014/chart" uri="{C3380CC4-5D6E-409C-BE32-E72D297353CC}">
              <c16:uniqueId val="{00000000-0F0B-4574-A0F8-00F3956E33B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0F0B-4574-A0F8-00F3956E33B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25.2</c:v>
                </c:pt>
                <c:pt idx="1">
                  <c:v>36.11</c:v>
                </c:pt>
                <c:pt idx="2">
                  <c:v>30.61</c:v>
                </c:pt>
                <c:pt idx="3">
                  <c:v>35.26</c:v>
                </c:pt>
                <c:pt idx="4">
                  <c:v>35.81</c:v>
                </c:pt>
              </c:numCache>
            </c:numRef>
          </c:val>
          <c:extLst>
            <c:ext xmlns:c16="http://schemas.microsoft.com/office/drawing/2014/chart" uri="{C3380CC4-5D6E-409C-BE32-E72D297353CC}">
              <c16:uniqueId val="{00000000-4A46-48AD-B2D4-391BF2941F0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4A46-48AD-B2D4-391BF2941F0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616.09</c:v>
                </c:pt>
                <c:pt idx="1">
                  <c:v>432.06</c:v>
                </c:pt>
                <c:pt idx="2">
                  <c:v>511.11</c:v>
                </c:pt>
                <c:pt idx="3">
                  <c:v>444.19</c:v>
                </c:pt>
                <c:pt idx="4">
                  <c:v>443.85</c:v>
                </c:pt>
              </c:numCache>
            </c:numRef>
          </c:val>
          <c:extLst>
            <c:ext xmlns:c16="http://schemas.microsoft.com/office/drawing/2014/chart" uri="{C3380CC4-5D6E-409C-BE32-E72D297353CC}">
              <c16:uniqueId val="{00000000-0A06-4D2B-9A6A-A5811767E93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0A06-4D2B-9A6A-A5811767E93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L1" zoomScaleNormal="100" workbookViewId="0">
      <selection activeCell="L13" sqref="L1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福島県　須賀川市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5">
        <f>データ!S6</f>
        <v>72918</v>
      </c>
      <c r="AM8" s="45"/>
      <c r="AN8" s="45"/>
      <c r="AO8" s="45"/>
      <c r="AP8" s="45"/>
      <c r="AQ8" s="45"/>
      <c r="AR8" s="45"/>
      <c r="AS8" s="45"/>
      <c r="AT8" s="44">
        <f>データ!T6</f>
        <v>279.43</v>
      </c>
      <c r="AU8" s="44"/>
      <c r="AV8" s="44"/>
      <c r="AW8" s="44"/>
      <c r="AX8" s="44"/>
      <c r="AY8" s="44"/>
      <c r="AZ8" s="44"/>
      <c r="BA8" s="44"/>
      <c r="BB8" s="44">
        <f>データ!U6</f>
        <v>260.95</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83.23</v>
      </c>
      <c r="J10" s="44"/>
      <c r="K10" s="44"/>
      <c r="L10" s="44"/>
      <c r="M10" s="44"/>
      <c r="N10" s="44"/>
      <c r="O10" s="44"/>
      <c r="P10" s="44">
        <f>データ!P6</f>
        <v>0.69</v>
      </c>
      <c r="Q10" s="44"/>
      <c r="R10" s="44"/>
      <c r="S10" s="44"/>
      <c r="T10" s="44"/>
      <c r="U10" s="44"/>
      <c r="V10" s="44"/>
      <c r="W10" s="44">
        <f>データ!Q6</f>
        <v>115.15</v>
      </c>
      <c r="X10" s="44"/>
      <c r="Y10" s="44"/>
      <c r="Z10" s="44"/>
      <c r="AA10" s="44"/>
      <c r="AB10" s="44"/>
      <c r="AC10" s="44"/>
      <c r="AD10" s="45">
        <f>データ!R6</f>
        <v>3190</v>
      </c>
      <c r="AE10" s="45"/>
      <c r="AF10" s="45"/>
      <c r="AG10" s="45"/>
      <c r="AH10" s="45"/>
      <c r="AI10" s="45"/>
      <c r="AJ10" s="45"/>
      <c r="AK10" s="2"/>
      <c r="AL10" s="45">
        <f>データ!V6</f>
        <v>499</v>
      </c>
      <c r="AM10" s="45"/>
      <c r="AN10" s="45"/>
      <c r="AO10" s="45"/>
      <c r="AP10" s="45"/>
      <c r="AQ10" s="45"/>
      <c r="AR10" s="45"/>
      <c r="AS10" s="45"/>
      <c r="AT10" s="44">
        <f>データ!W6</f>
        <v>0.46</v>
      </c>
      <c r="AU10" s="44"/>
      <c r="AV10" s="44"/>
      <c r="AW10" s="44"/>
      <c r="AX10" s="44"/>
      <c r="AY10" s="44"/>
      <c r="AZ10" s="44"/>
      <c r="BA10" s="44"/>
      <c r="BB10" s="44">
        <f>データ!X6</f>
        <v>1084.78</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ayCvsqke+4VE7roKwQSS0v5uqEA4ntXjRFec3GzhqeR12K2X9+lIl0hQggida10BKk4yxILEd0PlAJKK9WNvFQ==" saltValue="DhWjPv3Pmd4QXZ9eqxDpl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72079</v>
      </c>
      <c r="D6" s="19">
        <f t="shared" si="3"/>
        <v>46</v>
      </c>
      <c r="E6" s="19">
        <f t="shared" si="3"/>
        <v>17</v>
      </c>
      <c r="F6" s="19">
        <f t="shared" si="3"/>
        <v>4</v>
      </c>
      <c r="G6" s="19">
        <f t="shared" si="3"/>
        <v>0</v>
      </c>
      <c r="H6" s="19" t="str">
        <f t="shared" si="3"/>
        <v>福島県　須賀川市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83.23</v>
      </c>
      <c r="P6" s="20">
        <f t="shared" si="3"/>
        <v>0.69</v>
      </c>
      <c r="Q6" s="20">
        <f t="shared" si="3"/>
        <v>115.15</v>
      </c>
      <c r="R6" s="20">
        <f t="shared" si="3"/>
        <v>3190</v>
      </c>
      <c r="S6" s="20">
        <f t="shared" si="3"/>
        <v>72918</v>
      </c>
      <c r="T6" s="20">
        <f t="shared" si="3"/>
        <v>279.43</v>
      </c>
      <c r="U6" s="20">
        <f t="shared" si="3"/>
        <v>260.95</v>
      </c>
      <c r="V6" s="20">
        <f t="shared" si="3"/>
        <v>499</v>
      </c>
      <c r="W6" s="20">
        <f t="shared" si="3"/>
        <v>0.46</v>
      </c>
      <c r="X6" s="20">
        <f t="shared" si="3"/>
        <v>1084.78</v>
      </c>
      <c r="Y6" s="21">
        <f>IF(Y7="",NA(),Y7)</f>
        <v>100</v>
      </c>
      <c r="Z6" s="21">
        <f t="shared" ref="Z6:AH6" si="4">IF(Z7="",NA(),Z7)</f>
        <v>100</v>
      </c>
      <c r="AA6" s="21">
        <f t="shared" si="4"/>
        <v>100</v>
      </c>
      <c r="AB6" s="21">
        <f t="shared" si="4"/>
        <v>100</v>
      </c>
      <c r="AC6" s="21">
        <f t="shared" si="4"/>
        <v>78.239999999999995</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1">
        <f t="shared" si="5"/>
        <v>0.03</v>
      </c>
      <c r="AM6" s="21">
        <f t="shared" si="5"/>
        <v>0.04</v>
      </c>
      <c r="AN6" s="21">
        <f t="shared" si="5"/>
        <v>124.71</v>
      </c>
      <c r="AO6" s="21">
        <f t="shared" si="5"/>
        <v>63.96</v>
      </c>
      <c r="AP6" s="21">
        <f t="shared" si="5"/>
        <v>69.42</v>
      </c>
      <c r="AQ6" s="21">
        <f t="shared" si="5"/>
        <v>72.86</v>
      </c>
      <c r="AR6" s="21">
        <f t="shared" si="5"/>
        <v>69.540000000000006</v>
      </c>
      <c r="AS6" s="21">
        <f t="shared" si="5"/>
        <v>70.63</v>
      </c>
      <c r="AT6" s="20" t="str">
        <f>IF(AT7="","",IF(AT7="-","【-】","【"&amp;SUBSTITUTE(TEXT(AT7,"#,##0.00"),"-","△")&amp;"】"))</f>
        <v>【63.54】</v>
      </c>
      <c r="AU6" s="21">
        <f>IF(AU7="",NA(),AU7)</f>
        <v>4.93</v>
      </c>
      <c r="AV6" s="21">
        <f t="shared" ref="AV6:BD6" si="6">IF(AV7="",NA(),AV7)</f>
        <v>1.92</v>
      </c>
      <c r="AW6" s="21">
        <f t="shared" si="6"/>
        <v>-42.89</v>
      </c>
      <c r="AX6" s="21">
        <f t="shared" si="6"/>
        <v>-115.87</v>
      </c>
      <c r="AY6" s="21">
        <f t="shared" si="6"/>
        <v>-174.02</v>
      </c>
      <c r="AZ6" s="21">
        <f t="shared" si="6"/>
        <v>44.24</v>
      </c>
      <c r="BA6" s="21">
        <f t="shared" si="6"/>
        <v>43.07</v>
      </c>
      <c r="BB6" s="21">
        <f t="shared" si="6"/>
        <v>45.42</v>
      </c>
      <c r="BC6" s="21">
        <f t="shared" si="6"/>
        <v>50.63</v>
      </c>
      <c r="BD6" s="21">
        <f t="shared" si="6"/>
        <v>53.28</v>
      </c>
      <c r="BE6" s="20" t="str">
        <f>IF(BE7="","",IF(BE7="-","【-】","【"&amp;SUBSTITUTE(TEXT(BE7,"#,##0.00"),"-","△")&amp;"】"))</f>
        <v>【50.90】</v>
      </c>
      <c r="BF6" s="20">
        <f>IF(BF7="",NA(),BF7)</f>
        <v>0</v>
      </c>
      <c r="BG6" s="20">
        <f t="shared" ref="BG6:BO6" si="7">IF(BG7="",NA(),BG7)</f>
        <v>0</v>
      </c>
      <c r="BH6" s="21">
        <f t="shared" si="7"/>
        <v>0.01</v>
      </c>
      <c r="BI6" s="20">
        <f t="shared" si="7"/>
        <v>0</v>
      </c>
      <c r="BJ6" s="20">
        <f t="shared" si="7"/>
        <v>0</v>
      </c>
      <c r="BK6" s="21">
        <f t="shared" si="7"/>
        <v>1258.43</v>
      </c>
      <c r="BL6" s="21">
        <f t="shared" si="7"/>
        <v>1163.75</v>
      </c>
      <c r="BM6" s="21">
        <f t="shared" si="7"/>
        <v>1195.47</v>
      </c>
      <c r="BN6" s="21">
        <f t="shared" si="7"/>
        <v>1168.69</v>
      </c>
      <c r="BO6" s="21">
        <f t="shared" si="7"/>
        <v>1142.44</v>
      </c>
      <c r="BP6" s="20" t="str">
        <f>IF(BP7="","",IF(BP7="-","【-】","【"&amp;SUBSTITUTE(TEXT(BP7,"#,##0.00"),"-","△")&amp;"】"))</f>
        <v>【1,099.15】</v>
      </c>
      <c r="BQ6" s="21">
        <f>IF(BQ7="",NA(),BQ7)</f>
        <v>25.2</v>
      </c>
      <c r="BR6" s="21">
        <f t="shared" ref="BR6:BZ6" si="8">IF(BR7="",NA(),BR7)</f>
        <v>36.11</v>
      </c>
      <c r="BS6" s="21">
        <f t="shared" si="8"/>
        <v>30.61</v>
      </c>
      <c r="BT6" s="21">
        <f t="shared" si="8"/>
        <v>35.26</v>
      </c>
      <c r="BU6" s="21">
        <f t="shared" si="8"/>
        <v>35.81</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616.09</v>
      </c>
      <c r="CC6" s="21">
        <f t="shared" ref="CC6:CK6" si="9">IF(CC7="",NA(),CC7)</f>
        <v>432.06</v>
      </c>
      <c r="CD6" s="21">
        <f t="shared" si="9"/>
        <v>511.11</v>
      </c>
      <c r="CE6" s="21">
        <f t="shared" si="9"/>
        <v>444.19</v>
      </c>
      <c r="CF6" s="21">
        <f t="shared" si="9"/>
        <v>443.85</v>
      </c>
      <c r="CG6" s="21">
        <f t="shared" si="9"/>
        <v>224.88</v>
      </c>
      <c r="CH6" s="21">
        <f t="shared" si="9"/>
        <v>228.64</v>
      </c>
      <c r="CI6" s="21">
        <f t="shared" si="9"/>
        <v>239.46</v>
      </c>
      <c r="CJ6" s="21">
        <f t="shared" si="9"/>
        <v>233.15</v>
      </c>
      <c r="CK6" s="21">
        <f t="shared" si="9"/>
        <v>252.17</v>
      </c>
      <c r="CL6" s="20" t="str">
        <f>IF(CL7="","",IF(CL7="-","【-】","【"&amp;SUBSTITUTE(TEXT(CL7,"#,##0.00"),"-","△")&amp;"】"))</f>
        <v>【225.78】</v>
      </c>
      <c r="CM6" s="21">
        <f>IF(CM7="",NA(),CM7)</f>
        <v>10</v>
      </c>
      <c r="CN6" s="21">
        <f t="shared" ref="CN6:CV6" si="10">IF(CN7="",NA(),CN7)</f>
        <v>10.41</v>
      </c>
      <c r="CO6" s="21">
        <f t="shared" si="10"/>
        <v>10.5</v>
      </c>
      <c r="CP6" s="21">
        <f t="shared" si="10"/>
        <v>11.32</v>
      </c>
      <c r="CQ6" s="21">
        <f t="shared" si="10"/>
        <v>11.4</v>
      </c>
      <c r="CR6" s="21">
        <f t="shared" si="10"/>
        <v>42.4</v>
      </c>
      <c r="CS6" s="21">
        <f t="shared" si="10"/>
        <v>42.28</v>
      </c>
      <c r="CT6" s="21">
        <f t="shared" si="10"/>
        <v>41.06</v>
      </c>
      <c r="CU6" s="21">
        <f t="shared" si="10"/>
        <v>42.09</v>
      </c>
      <c r="CV6" s="21">
        <f t="shared" si="10"/>
        <v>42.15</v>
      </c>
      <c r="CW6" s="20" t="str">
        <f>IF(CW7="","",IF(CW7="-","【-】","【"&amp;SUBSTITUTE(TEXT(CW7,"#,##0.00"),"-","△")&amp;"】"))</f>
        <v>【43.17】</v>
      </c>
      <c r="CX6" s="21">
        <f>IF(CX7="",NA(),CX7)</f>
        <v>100</v>
      </c>
      <c r="CY6" s="21">
        <f t="shared" ref="CY6:DG6" si="11">IF(CY7="",NA(),CY7)</f>
        <v>85.51</v>
      </c>
      <c r="CZ6" s="21">
        <f t="shared" si="11"/>
        <v>100</v>
      </c>
      <c r="DA6" s="21">
        <f t="shared" si="11"/>
        <v>100</v>
      </c>
      <c r="DB6" s="21">
        <f t="shared" si="11"/>
        <v>100</v>
      </c>
      <c r="DC6" s="21">
        <f t="shared" si="11"/>
        <v>84.19</v>
      </c>
      <c r="DD6" s="21">
        <f t="shared" si="11"/>
        <v>84.34</v>
      </c>
      <c r="DE6" s="21">
        <f t="shared" si="11"/>
        <v>84.34</v>
      </c>
      <c r="DF6" s="21">
        <f t="shared" si="11"/>
        <v>84.73</v>
      </c>
      <c r="DG6" s="21">
        <f t="shared" si="11"/>
        <v>84.21</v>
      </c>
      <c r="DH6" s="20" t="str">
        <f>IF(DH7="","",IF(DH7="-","【-】","【"&amp;SUBSTITUTE(TEXT(DH7,"#,##0.00"),"-","△")&amp;"】"))</f>
        <v>【86.31】</v>
      </c>
      <c r="DI6" s="21">
        <f>IF(DI7="",NA(),DI7)</f>
        <v>2.99</v>
      </c>
      <c r="DJ6" s="21">
        <f t="shared" ref="DJ6:DR6" si="12">IF(DJ7="",NA(),DJ7)</f>
        <v>5.98</v>
      </c>
      <c r="DK6" s="21">
        <f t="shared" si="12"/>
        <v>8.9700000000000006</v>
      </c>
      <c r="DL6" s="21">
        <f t="shared" si="12"/>
        <v>11.95</v>
      </c>
      <c r="DM6" s="21">
        <f t="shared" si="12"/>
        <v>14.93</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72079</v>
      </c>
      <c r="D7" s="23">
        <v>46</v>
      </c>
      <c r="E7" s="23">
        <v>17</v>
      </c>
      <c r="F7" s="23">
        <v>4</v>
      </c>
      <c r="G7" s="23">
        <v>0</v>
      </c>
      <c r="H7" s="23" t="s">
        <v>95</v>
      </c>
      <c r="I7" s="23" t="s">
        <v>96</v>
      </c>
      <c r="J7" s="23" t="s">
        <v>97</v>
      </c>
      <c r="K7" s="23" t="s">
        <v>98</v>
      </c>
      <c r="L7" s="23" t="s">
        <v>99</v>
      </c>
      <c r="M7" s="23" t="s">
        <v>100</v>
      </c>
      <c r="N7" s="24" t="s">
        <v>101</v>
      </c>
      <c r="O7" s="24">
        <v>83.23</v>
      </c>
      <c r="P7" s="24">
        <v>0.69</v>
      </c>
      <c r="Q7" s="24">
        <v>115.15</v>
      </c>
      <c r="R7" s="24">
        <v>3190</v>
      </c>
      <c r="S7" s="24">
        <v>72918</v>
      </c>
      <c r="T7" s="24">
        <v>279.43</v>
      </c>
      <c r="U7" s="24">
        <v>260.95</v>
      </c>
      <c r="V7" s="24">
        <v>499</v>
      </c>
      <c r="W7" s="24">
        <v>0.46</v>
      </c>
      <c r="X7" s="24">
        <v>1084.78</v>
      </c>
      <c r="Y7" s="24">
        <v>100</v>
      </c>
      <c r="Z7" s="24">
        <v>100</v>
      </c>
      <c r="AA7" s="24">
        <v>100</v>
      </c>
      <c r="AB7" s="24">
        <v>100</v>
      </c>
      <c r="AC7" s="24">
        <v>78.239999999999995</v>
      </c>
      <c r="AD7" s="24">
        <v>105.78</v>
      </c>
      <c r="AE7" s="24">
        <v>106.09</v>
      </c>
      <c r="AF7" s="24">
        <v>106.44</v>
      </c>
      <c r="AG7" s="24">
        <v>107.11</v>
      </c>
      <c r="AH7" s="24">
        <v>106.38</v>
      </c>
      <c r="AI7" s="24">
        <v>105.07</v>
      </c>
      <c r="AJ7" s="24">
        <v>0</v>
      </c>
      <c r="AK7" s="24">
        <v>0</v>
      </c>
      <c r="AL7" s="24">
        <v>0.03</v>
      </c>
      <c r="AM7" s="24">
        <v>0.04</v>
      </c>
      <c r="AN7" s="24">
        <v>124.71</v>
      </c>
      <c r="AO7" s="24">
        <v>63.96</v>
      </c>
      <c r="AP7" s="24">
        <v>69.42</v>
      </c>
      <c r="AQ7" s="24">
        <v>72.86</v>
      </c>
      <c r="AR7" s="24">
        <v>69.540000000000006</v>
      </c>
      <c r="AS7" s="24">
        <v>70.63</v>
      </c>
      <c r="AT7" s="24">
        <v>63.54</v>
      </c>
      <c r="AU7" s="24">
        <v>4.93</v>
      </c>
      <c r="AV7" s="24">
        <v>1.92</v>
      </c>
      <c r="AW7" s="24">
        <v>-42.89</v>
      </c>
      <c r="AX7" s="24">
        <v>-115.87</v>
      </c>
      <c r="AY7" s="24">
        <v>-174.02</v>
      </c>
      <c r="AZ7" s="24">
        <v>44.24</v>
      </c>
      <c r="BA7" s="24">
        <v>43.07</v>
      </c>
      <c r="BB7" s="24">
        <v>45.42</v>
      </c>
      <c r="BC7" s="24">
        <v>50.63</v>
      </c>
      <c r="BD7" s="24">
        <v>53.28</v>
      </c>
      <c r="BE7" s="24">
        <v>50.9</v>
      </c>
      <c r="BF7" s="24">
        <v>0</v>
      </c>
      <c r="BG7" s="24">
        <v>0</v>
      </c>
      <c r="BH7" s="24">
        <v>0.01</v>
      </c>
      <c r="BI7" s="24">
        <v>0</v>
      </c>
      <c r="BJ7" s="24">
        <v>0</v>
      </c>
      <c r="BK7" s="24">
        <v>1258.43</v>
      </c>
      <c r="BL7" s="24">
        <v>1163.75</v>
      </c>
      <c r="BM7" s="24">
        <v>1195.47</v>
      </c>
      <c r="BN7" s="24">
        <v>1168.69</v>
      </c>
      <c r="BO7" s="24">
        <v>1142.44</v>
      </c>
      <c r="BP7" s="24">
        <v>1099.1500000000001</v>
      </c>
      <c r="BQ7" s="24">
        <v>25.2</v>
      </c>
      <c r="BR7" s="24">
        <v>36.11</v>
      </c>
      <c r="BS7" s="24">
        <v>30.61</v>
      </c>
      <c r="BT7" s="24">
        <v>35.26</v>
      </c>
      <c r="BU7" s="24">
        <v>35.81</v>
      </c>
      <c r="BV7" s="24">
        <v>73.36</v>
      </c>
      <c r="BW7" s="24">
        <v>72.599999999999994</v>
      </c>
      <c r="BX7" s="24">
        <v>69.430000000000007</v>
      </c>
      <c r="BY7" s="24">
        <v>70.709999999999994</v>
      </c>
      <c r="BZ7" s="24">
        <v>66.63</v>
      </c>
      <c r="CA7" s="24">
        <v>72.92</v>
      </c>
      <c r="CB7" s="24">
        <v>616.09</v>
      </c>
      <c r="CC7" s="24">
        <v>432.06</v>
      </c>
      <c r="CD7" s="24">
        <v>511.11</v>
      </c>
      <c r="CE7" s="24">
        <v>444.19</v>
      </c>
      <c r="CF7" s="24">
        <v>443.85</v>
      </c>
      <c r="CG7" s="24">
        <v>224.88</v>
      </c>
      <c r="CH7" s="24">
        <v>228.64</v>
      </c>
      <c r="CI7" s="24">
        <v>239.46</v>
      </c>
      <c r="CJ7" s="24">
        <v>233.15</v>
      </c>
      <c r="CK7" s="24">
        <v>252.17</v>
      </c>
      <c r="CL7" s="24">
        <v>225.78</v>
      </c>
      <c r="CM7" s="24">
        <v>10</v>
      </c>
      <c r="CN7" s="24">
        <v>10.41</v>
      </c>
      <c r="CO7" s="24">
        <v>10.5</v>
      </c>
      <c r="CP7" s="24">
        <v>11.32</v>
      </c>
      <c r="CQ7" s="24">
        <v>11.4</v>
      </c>
      <c r="CR7" s="24">
        <v>42.4</v>
      </c>
      <c r="CS7" s="24">
        <v>42.28</v>
      </c>
      <c r="CT7" s="24">
        <v>41.06</v>
      </c>
      <c r="CU7" s="24">
        <v>42.09</v>
      </c>
      <c r="CV7" s="24">
        <v>42.15</v>
      </c>
      <c r="CW7" s="24">
        <v>43.17</v>
      </c>
      <c r="CX7" s="24">
        <v>100</v>
      </c>
      <c r="CY7" s="24">
        <v>85.51</v>
      </c>
      <c r="CZ7" s="24">
        <v>100</v>
      </c>
      <c r="DA7" s="24">
        <v>100</v>
      </c>
      <c r="DB7" s="24">
        <v>100</v>
      </c>
      <c r="DC7" s="24">
        <v>84.19</v>
      </c>
      <c r="DD7" s="24">
        <v>84.34</v>
      </c>
      <c r="DE7" s="24">
        <v>84.34</v>
      </c>
      <c r="DF7" s="24">
        <v>84.73</v>
      </c>
      <c r="DG7" s="24">
        <v>84.21</v>
      </c>
      <c r="DH7" s="24">
        <v>86.31</v>
      </c>
      <c r="DI7" s="24">
        <v>2.99</v>
      </c>
      <c r="DJ7" s="24">
        <v>5.98</v>
      </c>
      <c r="DK7" s="24">
        <v>8.9700000000000006</v>
      </c>
      <c r="DL7" s="24">
        <v>11.95</v>
      </c>
      <c r="DM7" s="24">
        <v>14.93</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110</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野口 浩一</cp:lastModifiedBy>
  <cp:lastPrinted>2026-01-28T02:15:05Z</cp:lastPrinted>
  <dcterms:created xsi:type="dcterms:W3CDTF">2025-12-23T06:09:22Z</dcterms:created>
  <dcterms:modified xsi:type="dcterms:W3CDTF">2026-01-28T02:17:49Z</dcterms:modified>
  <cp:category/>
</cp:coreProperties>
</file>