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Z:\経営課\00経営課共通\★R07年度完結文書\各課照会通知文書\03財務部\01財政課\R8.1月\20260120【県市町村財政課25(木)〆】公営企業に係る経営比較分析表（令和６年度決算）の分析等について（依頼）\"/>
    </mc:Choice>
  </mc:AlternateContent>
  <xr:revisionPtr revIDLastSave="0" documentId="13_ncr:1_{590B76DC-00DE-428B-A32F-D2E7BF219EFE}" xr6:coauthVersionLast="36" xr6:coauthVersionMax="36" xr10:uidLastSave="{00000000-0000-0000-0000-000000000000}"/>
  <workbookProtection workbookAlgorithmName="SHA-512" workbookHashValue="+Zi+QuElv/jxNZVXKk6CbR6h7SyeLOm+Jw524qCsEwxWzeuXgspUD54Y+x5c7KC9mPI0SQ/3KMABqkh+OygbaQ==" workbookSaltValue="VCTIa3Vwhst0s+f0QaCR/w==" workbookSpinCount="100000" lockStructure="1"/>
  <bookViews>
    <workbookView xWindow="0" yWindow="0" windowWidth="10140" windowHeight="69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<sst xmlns="http://schemas.openxmlformats.org/spreadsheetml/2006/main" count="234" uniqueCount="114">
  <si>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</si>
  <si>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</si>
  <si>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</si>
  <si>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</si>
  <si>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</si>
  <si>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</si>
  <si>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</si>
  <si>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</si>
  <si>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</si>
  <si>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</si>
  <si>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</si>
  <si>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</si>
  <si>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</si>
  <si>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</si>
  <si>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</si>
  <si>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</si>
  <si>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</si>
  <si>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</si>
  <si>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</si>
  <si>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</si>
  <si>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</si>
  <si>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</si>
  <si>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</si>
  <si>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</si>
  <si>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</si>
  <si>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</si>
  <si>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</si>
  <si>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</si>
  <si>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</si>
  <si>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</si>
  <si>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</si>
  <si>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</si>
  <si>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</si>
  <si>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</si>
  <si>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</si>
  <si>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</si>
  <si>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</si>
  <si>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</si>
  <si>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</si>
  <si>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</si>
  <si>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</si>
  <si>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</si>
  <si>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</si>
  <si>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</si>
  <si>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</si>
  <si>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</si>
  <si>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</si>
  <si>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</si>
  <si>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</si>
  <si>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</si>
  <si>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</si>
  <si>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</si>
  <si>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</si>
  <si>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</si>
  <si>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</si>
  <si>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</si>
  <si>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</si>
  <si>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</si>
  <si>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</si>
  <si>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</si>
  <si>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</si>
  <si>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</si>
  <si>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</si>
  <si>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</si>
  <si>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</si>
  <si>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</si>
  <si>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</si>
  <si>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</si>
  <si>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</si>
  <si>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</si>
  <si>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</si>
  <si>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</si>
  <si>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</si>
  <si>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</si>
  <si>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</si>
  <si>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</si>
  <si>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</si>
  <si>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</si>
  <si>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</si>
  <si>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</si>
  <si>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</si>
  <si>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</si>
  <si>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</si>
  <si>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</si>
  <si>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</si>
  <si>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</si>
  <si>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</si>
  <si>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</si>
  <si>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</si>
  <si>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</si>
  <si>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</si>
  <si>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</si>
  <si>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</si>
  <si>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</si>
  <si>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</si>
  <si>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</si>
  <si>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</si>
  <si>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</si>
  <si>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</si>
  <si>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</si>
  <si>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</si>
  <si>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</si>
  <si>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</si>
  <si>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</si>
  <si>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</si>
  <si>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</si>
  <si>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</si>
  <si>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</si>
  <si>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</si>
  <si>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</si>
  <si>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</si>
  <si>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昭和51年に事業着手、平成4年供用開始で、まもなく供用後30年となり、現時点で更新時期には至っていないが、早い段階での長期的な更新計画策定がが必要である。</t>
    <phoneticPr fontId="4"/>
  </si>
  <si>
    <t>　水洗化率の向上や使用料水準の適正化、経費節減等を図り、継続的に経営基盤の強化に取り組む必要がある。</t>
    <phoneticPr fontId="4"/>
  </si>
  <si>
    <t>①経常収支比率
　地方公営企業法適用後、100％以上となっているが、今後も経営改善に向けた取組みが必要である。
③流動比率
　流動負債の約70％が建設改良費に充てられた企業債の償還金であり、接続率向上により今後数値上昇が見込まれるが、併せて使用料適正化へ向け、継続的な取組みが必要である。
④企業債残高対事業規模比率
　新たな企業債の発行よりも償還額が多いことと使用料収入も微増しているため令和2年度以降減少傾向である。
⑤経費回収率
　人件費の増加により、前年度より低下した。今後一層の経営健全化に向けた取組みが必要である。
⑥汚水処理原価
　人件費の増加により、前年度より増加した。全体的にも全国平均、類似団体平均よりも高い数値となっているため、今後一層の経営改善に向けた取組みが必要である。
⑧水洗化率
　新規接続も一定数あるものの、現在も新たな管渠整備によって処理区域が拡大しているため低い数値となっている。</t>
    <rPh sb="160" eb="161">
      <t>アラ</t>
    </rPh>
    <rPh sb="163" eb="165">
      <t>キギョウ</t>
    </rPh>
    <rPh sb="165" eb="166">
      <t>サイ</t>
    </rPh>
    <rPh sb="167" eb="169">
      <t>ハッコウ</t>
    </rPh>
    <rPh sb="172" eb="175">
      <t>ショウカンガク</t>
    </rPh>
    <rPh sb="176" eb="177">
      <t>オオ</t>
    </rPh>
    <rPh sb="181" eb="184">
      <t>シヨウリョウ</t>
    </rPh>
    <rPh sb="184" eb="186">
      <t>シュウニュウ</t>
    </rPh>
    <rPh sb="187" eb="189">
      <t>ビゾウ</t>
    </rPh>
    <rPh sb="195" eb="197">
      <t>レイワ</t>
    </rPh>
    <rPh sb="198" eb="200">
      <t>ネンド</t>
    </rPh>
    <rPh sb="200" eb="202">
      <t>イコウ</t>
    </rPh>
    <rPh sb="202" eb="204">
      <t>ゲンショウ</t>
    </rPh>
    <rPh sb="219" eb="222">
      <t>ジンケンヒ</t>
    </rPh>
    <rPh sb="223" eb="225">
      <t>ゾウカ</t>
    </rPh>
    <rPh sb="229" eb="232">
      <t>ゼンネンド</t>
    </rPh>
    <rPh sb="234" eb="236">
      <t>テイカ</t>
    </rPh>
    <rPh sb="239" eb="241">
      <t>コンゴ</t>
    </rPh>
    <rPh sb="241" eb="243">
      <t>イッソウ</t>
    </rPh>
    <rPh sb="273" eb="276">
      <t>ジンケンヒ</t>
    </rPh>
    <rPh sb="277" eb="279">
      <t>ゾウカ</t>
    </rPh>
    <rPh sb="283" eb="286">
      <t>ゼンネンド</t>
    </rPh>
    <rPh sb="288" eb="290">
      <t>ゾウカ</t>
    </rPh>
    <rPh sb="293" eb="296">
      <t>ゼンタイテキ</t>
    </rPh>
    <rPh sb="327" eb="329">
      <t>イッソウ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</si>
</sst>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0.02</c:v>
                </c:pt>
                <c:pt idx="4">
                  <c:v>0</c:v>
                </c:pt>
              </c:numCache>
            </c:numRef>
          </c:val>
          <c:extLst>
            <c:ext xmlns:c16="http://schemas.microsoft.com/office/drawing/2014/chart" uri="{C3380CC4-5D6E-409C-BE32-E72D297353CC}">
              <c16:uniqueId val="{00000000-0054-4BB3-BB7E-84D4B308AA0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0.13</c:v>
                </c:pt>
                <c:pt idx="3">
                  <c:v>0.06</c:v>
                </c:pt>
                <c:pt idx="4">
                  <c:v>0.08</c:v>
                </c:pt>
              </c:numCache>
            </c:numRef>
          </c:val>
          <c:smooth val="0"/>
          <c:extLst>
            <c:ext xmlns:c16="http://schemas.microsoft.com/office/drawing/2014/chart" uri="{C3380CC4-5D6E-409C-BE32-E72D297353CC}">
              <c16:uniqueId val="{00000001-0054-4BB3-BB7E-84D4B308AA0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10.18</c:v>
                </c:pt>
                <c:pt idx="4">
                  <c:v>10.36</c:v>
                </c:pt>
              </c:numCache>
            </c:numRef>
          </c:val>
          <c:extLst>
            <c:ext xmlns:c16="http://schemas.microsoft.com/office/drawing/2014/chart" uri="{C3380CC4-5D6E-409C-BE32-E72D297353CC}">
              <c16:uniqueId val="{00000000-8E21-4FF8-864E-C5585600955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51.2</c:v>
                </c:pt>
                <c:pt idx="2">
                  <c:v>64.14</c:v>
                </c:pt>
                <c:pt idx="3">
                  <c:v>63.71</c:v>
                </c:pt>
                <c:pt idx="4">
                  <c:v>64.95</c:v>
                </c:pt>
              </c:numCache>
            </c:numRef>
          </c:val>
          <c:smooth val="0"/>
          <c:extLst>
            <c:ext xmlns:c16="http://schemas.microsoft.com/office/drawing/2014/chart" uri="{C3380CC4-5D6E-409C-BE32-E72D297353CC}">
              <c16:uniqueId val="{00000001-8E21-4FF8-864E-C5585600955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80.47</c:v>
                </c:pt>
                <c:pt idx="1">
                  <c:v>81.36</c:v>
                </c:pt>
                <c:pt idx="2">
                  <c:v>82.59</c:v>
                </c:pt>
                <c:pt idx="3">
                  <c:v>83.02</c:v>
                </c:pt>
                <c:pt idx="4">
                  <c:v>83.13</c:v>
                </c:pt>
              </c:numCache>
            </c:numRef>
          </c:val>
          <c:extLst>
            <c:ext xmlns:c16="http://schemas.microsoft.com/office/drawing/2014/chart" uri="{C3380CC4-5D6E-409C-BE32-E72D297353CC}">
              <c16:uniqueId val="{00000000-D176-4E68-BF50-269F5F3EDA5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85.03</c:v>
                </c:pt>
                <c:pt idx="2">
                  <c:v>92.9</c:v>
                </c:pt>
                <c:pt idx="3">
                  <c:v>92.89</c:v>
                </c:pt>
                <c:pt idx="4">
                  <c:v>93.08</c:v>
                </c:pt>
              </c:numCache>
            </c:numRef>
          </c:val>
          <c:smooth val="0"/>
          <c:extLst>
            <c:ext xmlns:c16="http://schemas.microsoft.com/office/drawing/2014/chart" uri="{C3380CC4-5D6E-409C-BE32-E72D297353CC}">
              <c16:uniqueId val="{00000001-D176-4E68-BF50-269F5F3EDA5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121.98</c:v>
                </c:pt>
                <c:pt idx="1">
                  <c:v>115.06</c:v>
                </c:pt>
                <c:pt idx="2">
                  <c:v>110.74</c:v>
                </c:pt>
                <c:pt idx="3">
                  <c:v>119.51</c:v>
                </c:pt>
                <c:pt idx="4">
                  <c:v>100.02</c:v>
                </c:pt>
              </c:numCache>
            </c:numRef>
          </c:val>
          <c:extLst>
            <c:ext xmlns:c16="http://schemas.microsoft.com/office/drawing/2014/chart" uri="{C3380CC4-5D6E-409C-BE32-E72D297353CC}">
              <c16:uniqueId val="{00000000-80D5-4E1F-BD07-41993081E13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108.61</c:v>
                </c:pt>
                <c:pt idx="2">
                  <c:v>107.49</c:v>
                </c:pt>
                <c:pt idx="3">
                  <c:v>107.64</c:v>
                </c:pt>
                <c:pt idx="4">
                  <c:v>106.35</c:v>
                </c:pt>
              </c:numCache>
            </c:numRef>
          </c:val>
          <c:smooth val="0"/>
          <c:extLst>
            <c:ext xmlns:c16="http://schemas.microsoft.com/office/drawing/2014/chart" uri="{C3380CC4-5D6E-409C-BE32-E72D297353CC}">
              <c16:uniqueId val="{00000001-80D5-4E1F-BD07-41993081E13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2.87</c:v>
                </c:pt>
                <c:pt idx="1">
                  <c:v>5.77</c:v>
                </c:pt>
                <c:pt idx="2">
                  <c:v>8.5500000000000007</c:v>
                </c:pt>
                <c:pt idx="3">
                  <c:v>11.31</c:v>
                </c:pt>
                <c:pt idx="4">
                  <c:v>13.25</c:v>
                </c:pt>
              </c:numCache>
            </c:numRef>
          </c:val>
          <c:extLst>
            <c:ext xmlns:c16="http://schemas.microsoft.com/office/drawing/2014/chart" uri="{C3380CC4-5D6E-409C-BE32-E72D297353CC}">
              <c16:uniqueId val="{00000000-32A2-4C7C-A349-EA759A2F15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17.809999999999999</c:v>
                </c:pt>
                <c:pt idx="2">
                  <c:v>27.46</c:v>
                </c:pt>
                <c:pt idx="3">
                  <c:v>29.93</c:v>
                </c:pt>
                <c:pt idx="4">
                  <c:v>31.89</c:v>
                </c:pt>
              </c:numCache>
            </c:numRef>
          </c:val>
          <c:smooth val="0"/>
          <c:extLst>
            <c:ext xmlns:c16="http://schemas.microsoft.com/office/drawing/2014/chart" uri="{C3380CC4-5D6E-409C-BE32-E72D297353CC}">
              <c16:uniqueId val="{00000001-32A2-4C7C-A349-EA759A2F15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6F-4C43-B427-2C0FA19B082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0.64</c:v>
                </c:pt>
                <c:pt idx="2">
                  <c:v>2.08</c:v>
                </c:pt>
                <c:pt idx="3">
                  <c:v>2.74</c:v>
                </c:pt>
                <c:pt idx="4">
                  <c:v>3.24</c:v>
                </c:pt>
              </c:numCache>
            </c:numRef>
          </c:val>
          <c:smooth val="0"/>
          <c:extLst>
            <c:ext xmlns:c16="http://schemas.microsoft.com/office/drawing/2014/chart" uri="{C3380CC4-5D6E-409C-BE32-E72D297353CC}">
              <c16:uniqueId val="{00000001-7B6F-4C43-B427-2C0FA19B082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34-4693-8D6C-57AF744EAB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11.49</c:v>
                </c:pt>
                <c:pt idx="2">
                  <c:v>5.41</c:v>
                </c:pt>
                <c:pt idx="3">
                  <c:v>5.61</c:v>
                </c:pt>
                <c:pt idx="4">
                  <c:v>6.26</c:v>
                </c:pt>
              </c:numCache>
            </c:numRef>
          </c:val>
          <c:smooth val="0"/>
          <c:extLst>
            <c:ext xmlns:c16="http://schemas.microsoft.com/office/drawing/2014/chart" uri="{C3380CC4-5D6E-409C-BE32-E72D297353CC}">
              <c16:uniqueId val="{00000001-D234-4693-8D6C-57AF744EAB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57.21</c:v>
                </c:pt>
                <c:pt idx="1">
                  <c:v>73.709999999999994</c:v>
                </c:pt>
                <c:pt idx="2">
                  <c:v>85.45</c:v>
                </c:pt>
                <c:pt idx="3">
                  <c:v>91.69</c:v>
                </c:pt>
                <c:pt idx="4">
                  <c:v>85.36</c:v>
                </c:pt>
              </c:numCache>
            </c:numRef>
          </c:val>
          <c:extLst>
            <c:ext xmlns:c16="http://schemas.microsoft.com/office/drawing/2014/chart" uri="{C3380CC4-5D6E-409C-BE32-E72D297353CC}">
              <c16:uniqueId val="{00000000-80A9-4F6B-9C7B-3106382AEA3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52.69</c:v>
                </c:pt>
                <c:pt idx="2">
                  <c:v>69.180000000000007</c:v>
                </c:pt>
                <c:pt idx="3">
                  <c:v>76.319999999999993</c:v>
                </c:pt>
                <c:pt idx="4">
                  <c:v>80.33</c:v>
                </c:pt>
              </c:numCache>
            </c:numRef>
          </c:val>
          <c:smooth val="0"/>
          <c:extLst>
            <c:ext xmlns:c16="http://schemas.microsoft.com/office/drawing/2014/chart" uri="{C3380CC4-5D6E-409C-BE32-E72D297353CC}">
              <c16:uniqueId val="{00000001-80A9-4F6B-9C7B-3106382AEA3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602.69000000000005</c:v>
                </c:pt>
                <c:pt idx="1">
                  <c:v>505.94</c:v>
                </c:pt>
                <c:pt idx="2">
                  <c:v>466.66</c:v>
                </c:pt>
                <c:pt idx="3">
                  <c:v>452.13</c:v>
                </c:pt>
                <c:pt idx="4">
                  <c:v>390.05</c:v>
                </c:pt>
              </c:numCache>
            </c:numRef>
          </c:val>
          <c:extLst>
            <c:ext xmlns:c16="http://schemas.microsoft.com/office/drawing/2014/chart" uri="{C3380CC4-5D6E-409C-BE32-E72D297353CC}">
              <c16:uniqueId val="{00000000-CCB7-40EA-836C-CE9A8D727F4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998.38</c:v>
                </c:pt>
                <c:pt idx="2">
                  <c:v>789.87</c:v>
                </c:pt>
                <c:pt idx="3">
                  <c:v>749.43</c:v>
                </c:pt>
                <c:pt idx="4">
                  <c:v>698.04</c:v>
                </c:pt>
              </c:numCache>
            </c:numRef>
          </c:val>
          <c:smooth val="0"/>
          <c:extLst>
            <c:ext xmlns:c16="http://schemas.microsoft.com/office/drawing/2014/chart" uri="{C3380CC4-5D6E-409C-BE32-E72D297353CC}">
              <c16:uniqueId val="{00000001-CCB7-40EA-836C-CE9A8D727F4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99.94</c:v>
                </c:pt>
                <c:pt idx="2">
                  <c:v>99.89</c:v>
                </c:pt>
                <c:pt idx="3">
                  <c:v>99.05</c:v>
                </c:pt>
                <c:pt idx="4">
                  <c:v>91.1</c:v>
                </c:pt>
              </c:numCache>
            </c:numRef>
          </c:val>
          <c:extLst>
            <c:ext xmlns:c16="http://schemas.microsoft.com/office/drawing/2014/chart" uri="{C3380CC4-5D6E-409C-BE32-E72D297353CC}">
              <c16:uniqueId val="{00000000-027E-4F4F-9066-4081082555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95.92</c:v>
                </c:pt>
                <c:pt idx="2">
                  <c:v>98.06</c:v>
                </c:pt>
                <c:pt idx="3">
                  <c:v>98.46</c:v>
                </c:pt>
                <c:pt idx="4">
                  <c:v>97.98</c:v>
                </c:pt>
              </c:numCache>
            </c:numRef>
          </c:val>
          <c:smooth val="0"/>
          <c:extLst>
            <c:ext xmlns:c16="http://schemas.microsoft.com/office/drawing/2014/chart" uri="{C3380CC4-5D6E-409C-BE32-E72D297353CC}">
              <c16:uniqueId val="{00000001-027E-4F4F-9066-4081082555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160.72</c:v>
                </c:pt>
                <c:pt idx="1">
                  <c:v>161</c:v>
                </c:pt>
                <c:pt idx="2">
                  <c:v>161.4</c:v>
                </c:pt>
                <c:pt idx="3">
                  <c:v>163.26</c:v>
                </c:pt>
                <c:pt idx="4">
                  <c:v>178.66</c:v>
                </c:pt>
              </c:numCache>
            </c:numRef>
          </c:val>
          <c:extLst>
            <c:ext xmlns:c16="http://schemas.microsoft.com/office/drawing/2014/chart" uri="{C3380CC4-5D6E-409C-BE32-E72D297353CC}">
              <c16:uniqueId val="{00000000-AFD3-495D-B3E9-0C13F918588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156.75</c:v>
                </c:pt>
                <c:pt idx="2">
                  <c:v>157.37</c:v>
                </c:pt>
                <c:pt idx="3">
                  <c:v>157.44999999999999</c:v>
                </c:pt>
                <c:pt idx="4">
                  <c:v>159.75</c:v>
                </c:pt>
              </c:numCache>
            </c:numRef>
          </c:val>
          <c:smooth val="0"/>
          <c:extLst>
            <c:ext xmlns:c16="http://schemas.microsoft.com/office/drawing/2014/chart" uri="{C3380CC4-5D6E-409C-BE32-E72D297353CC}">
              <c16:uniqueId val="{00000001-AFD3-495D-B3E9-0C13F918588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M16" zoomScaleNormal="100" workbookViewId="0">
      <selection activeCell="CD28" sqref="CD2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須賀川市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非設置</v>
      </c>
      <c r="AE8" s="35"/>
      <c r="AF8" s="35"/>
      <c r="AG8" s="35"/>
      <c r="AH8" s="35"/>
      <c r="AI8" s="35"/>
      <c r="AJ8" s="35"/>
      <c r="AK8" s="3"/>
      <c r="AL8" s="36">
        <f>データ!S6</f>
        <v>72918</v>
      </c>
      <c r="AM8" s="36"/>
      <c r="AN8" s="36"/>
      <c r="AO8" s="36"/>
      <c r="AP8" s="36"/>
      <c r="AQ8" s="36"/>
      <c r="AR8" s="36"/>
      <c r="AS8" s="36"/>
      <c r="AT8" s="37">
        <f>データ!T6</f>
        <v>279.43</v>
      </c>
      <c r="AU8" s="37"/>
      <c r="AV8" s="37"/>
      <c r="AW8" s="37"/>
      <c r="AX8" s="37"/>
      <c r="AY8" s="37"/>
      <c r="AZ8" s="37"/>
      <c r="BA8" s="37"/>
      <c r="BB8" s="37">
        <f>データ!U6</f>
        <v>260.95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57.3</v>
      </c>
      <c r="J10" s="37"/>
      <c r="K10" s="37"/>
      <c r="L10" s="37"/>
      <c r="M10" s="37"/>
      <c r="N10" s="37"/>
      <c r="O10" s="37"/>
      <c r="P10" s="37">
        <f>データ!P6</f>
        <v>54.95</v>
      </c>
      <c r="Q10" s="37"/>
      <c r="R10" s="37"/>
      <c r="S10" s="37"/>
      <c r="T10" s="37"/>
      <c r="U10" s="37"/>
      <c r="V10" s="37"/>
      <c r="W10" s="37">
        <f>データ!Q6</f>
        <v>102.68</v>
      </c>
      <c r="X10" s="37"/>
      <c r="Y10" s="37"/>
      <c r="Z10" s="37"/>
      <c r="AA10" s="37"/>
      <c r="AB10" s="37"/>
      <c r="AC10" s="37"/>
      <c r="AD10" s="36">
        <f>データ!R6</f>
        <v>3190</v>
      </c>
      <c r="AE10" s="36"/>
      <c r="AF10" s="36"/>
      <c r="AG10" s="36"/>
      <c r="AH10" s="36"/>
      <c r="AI10" s="36"/>
      <c r="AJ10" s="36"/>
      <c r="AK10" s="2"/>
      <c r="AL10" s="36">
        <f>データ!V6</f>
        <v>39890</v>
      </c>
      <c r="AM10" s="36"/>
      <c r="AN10" s="36"/>
      <c r="AO10" s="36"/>
      <c r="AP10" s="36"/>
      <c r="AQ10" s="36"/>
      <c r="AR10" s="36"/>
      <c r="AS10" s="36"/>
      <c r="AT10" s="37">
        <f>データ!W6</f>
        <v>10.029999999999999</v>
      </c>
      <c r="AU10" s="37"/>
      <c r="AV10" s="37"/>
      <c r="AW10" s="37"/>
      <c r="AX10" s="37"/>
      <c r="AY10" s="37"/>
      <c r="AZ10" s="37"/>
      <c r="BA10" s="37"/>
      <c r="BB10" s="37">
        <f>データ!X6</f>
        <v>3977.07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111</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i5unHhzPkIe7WeEV2o7hUgEuohmmH0g6kH7wtjLQe8NqrYiJxbDwWw7QKo0ZeAkq2qZARs+4HqHxyXWNO8LZA==" saltValue="NJW0KwMndgsIQGQykpe3c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72079</v>
      </c>
      <c r="D6" s="19">
        <f t="shared" si="3"/>
        <v>46</v>
      </c>
      <c r="E6" s="19">
        <f t="shared" si="3"/>
        <v>17</v>
      </c>
      <c r="F6" s="19">
        <f t="shared" si="3"/>
        <v>1</v>
      </c>
      <c r="G6" s="19">
        <f t="shared" si="3"/>
        <v>0</v>
      </c>
      <c r="H6" s="19" t="str">
        <f t="shared" si="3"/>
        <v>福島県　須賀川市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57.3</v>
      </c>
      <c r="P6" s="20">
        <f t="shared" si="3"/>
        <v>54.95</v>
      </c>
      <c r="Q6" s="20">
        <f t="shared" si="3"/>
        <v>102.68</v>
      </c>
      <c r="R6" s="20">
        <f t="shared" si="3"/>
        <v>3190</v>
      </c>
      <c r="S6" s="20">
        <f t="shared" si="3"/>
        <v>72918</v>
      </c>
      <c r="T6" s="20">
        <f t="shared" si="3"/>
        <v>279.43</v>
      </c>
      <c r="U6" s="20">
        <f t="shared" si="3"/>
        <v>260.95</v>
      </c>
      <c r="V6" s="20">
        <f t="shared" si="3"/>
        <v>39890</v>
      </c>
      <c r="W6" s="20">
        <f t="shared" si="3"/>
        <v>10.029999999999999</v>
      </c>
      <c r="X6" s="20">
        <f t="shared" si="3"/>
        <v>3977.07</v>
      </c>
      <c r="Y6" s="21">
        <f>IF(Y7="",NA(),Y7)</f>
        <v>121.98</v>
      </c>
      <c r="Z6" s="21">
        <f t="shared" ref="Z6:AH6" si="4">IF(Z7="",NA(),Z7)</f>
        <v>115.06</v>
      </c>
      <c r="AA6" s="21">
        <f t="shared" si="4"/>
        <v>110.74</v>
      </c>
      <c r="AB6" s="21">
        <f t="shared" si="4"/>
        <v>119.51</v>
      </c>
      <c r="AC6" s="21">
        <f t="shared" si="4"/>
        <v>100.02</v>
      </c>
      <c r="AD6" s="21">
        <f t="shared" si="4"/>
        <v>109.91</v>
      </c>
      <c r="AE6" s="21">
        <f t="shared" si="4"/>
        <v>108.61</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9.42</v>
      </c>
      <c r="AP6" s="21">
        <f t="shared" si="5"/>
        <v>11.49</v>
      </c>
      <c r="AQ6" s="21">
        <f t="shared" si="5"/>
        <v>5.41</v>
      </c>
      <c r="AR6" s="21">
        <f t="shared" si="5"/>
        <v>5.61</v>
      </c>
      <c r="AS6" s="21">
        <f t="shared" si="5"/>
        <v>6.26</v>
      </c>
      <c r="AT6" s="20" t="str">
        <f>IF(AT7="","",IF(AT7="-","【-】","【"&amp;SUBSTITUTE(TEXT(AT7,"#,##0.00"),"-","△")&amp;"】"))</f>
        <v>【3.12】</v>
      </c>
      <c r="AU6" s="21">
        <f>IF(AU7="",NA(),AU7)</f>
        <v>57.21</v>
      </c>
      <c r="AV6" s="21">
        <f t="shared" ref="AV6:BD6" si="6">IF(AV7="",NA(),AV7)</f>
        <v>73.709999999999994</v>
      </c>
      <c r="AW6" s="21">
        <f t="shared" si="6"/>
        <v>85.45</v>
      </c>
      <c r="AX6" s="21">
        <f t="shared" si="6"/>
        <v>91.69</v>
      </c>
      <c r="AY6" s="21">
        <f t="shared" si="6"/>
        <v>85.36</v>
      </c>
      <c r="AZ6" s="21">
        <f t="shared" si="6"/>
        <v>47.61</v>
      </c>
      <c r="BA6" s="21">
        <f t="shared" si="6"/>
        <v>52.69</v>
      </c>
      <c r="BB6" s="21">
        <f t="shared" si="6"/>
        <v>69.180000000000007</v>
      </c>
      <c r="BC6" s="21">
        <f t="shared" si="6"/>
        <v>76.319999999999993</v>
      </c>
      <c r="BD6" s="21">
        <f t="shared" si="6"/>
        <v>80.33</v>
      </c>
      <c r="BE6" s="20" t="str">
        <f>IF(BE7="","",IF(BE7="-","【-】","【"&amp;SUBSTITUTE(TEXT(BE7,"#,##0.00"),"-","△")&amp;"】"))</f>
        <v>【82.75】</v>
      </c>
      <c r="BF6" s="21">
        <f>IF(BF7="",NA(),BF7)</f>
        <v>602.69000000000005</v>
      </c>
      <c r="BG6" s="21">
        <f t="shared" ref="BG6:BO6" si="7">IF(BG7="",NA(),BG7)</f>
        <v>505.94</v>
      </c>
      <c r="BH6" s="21">
        <f t="shared" si="7"/>
        <v>466.66</v>
      </c>
      <c r="BI6" s="21">
        <f t="shared" si="7"/>
        <v>452.13</v>
      </c>
      <c r="BJ6" s="21">
        <f t="shared" si="7"/>
        <v>390.05</v>
      </c>
      <c r="BK6" s="21">
        <f t="shared" si="7"/>
        <v>1092.22</v>
      </c>
      <c r="BL6" s="21">
        <f t="shared" si="7"/>
        <v>998.38</v>
      </c>
      <c r="BM6" s="21">
        <f t="shared" si="7"/>
        <v>789.87</v>
      </c>
      <c r="BN6" s="21">
        <f t="shared" si="7"/>
        <v>749.43</v>
      </c>
      <c r="BO6" s="21">
        <f t="shared" si="7"/>
        <v>698.04</v>
      </c>
      <c r="BP6" s="20" t="str">
        <f>IF(BP7="","",IF(BP7="-","【-】","【"&amp;SUBSTITUTE(TEXT(BP7,"#,##0.00"),"-","△")&amp;"】"))</f>
        <v>【602.56】</v>
      </c>
      <c r="BQ6" s="21">
        <f>IF(BQ7="",NA(),BQ7)</f>
        <v>100</v>
      </c>
      <c r="BR6" s="21">
        <f t="shared" ref="BR6:BZ6" si="8">IF(BR7="",NA(),BR7)</f>
        <v>99.94</v>
      </c>
      <c r="BS6" s="21">
        <f t="shared" si="8"/>
        <v>99.89</v>
      </c>
      <c r="BT6" s="21">
        <f t="shared" si="8"/>
        <v>99.05</v>
      </c>
      <c r="BU6" s="21">
        <f t="shared" si="8"/>
        <v>91.1</v>
      </c>
      <c r="BV6" s="21">
        <f t="shared" si="8"/>
        <v>97.53</v>
      </c>
      <c r="BW6" s="21">
        <f t="shared" si="8"/>
        <v>95.92</v>
      </c>
      <c r="BX6" s="21">
        <f t="shared" si="8"/>
        <v>98.06</v>
      </c>
      <c r="BY6" s="21">
        <f t="shared" si="8"/>
        <v>98.46</v>
      </c>
      <c r="BZ6" s="21">
        <f t="shared" si="8"/>
        <v>97.98</v>
      </c>
      <c r="CA6" s="20" t="str">
        <f>IF(CA7="","",IF(CA7="-","【-】","【"&amp;SUBSTITUTE(TEXT(CA7,"#,##0.00"),"-","△")&amp;"】"))</f>
        <v>【97.94】</v>
      </c>
      <c r="CB6" s="21">
        <f>IF(CB7="",NA(),CB7)</f>
        <v>160.72</v>
      </c>
      <c r="CC6" s="21">
        <f t="shared" ref="CC6:CK6" si="9">IF(CC7="",NA(),CC7)</f>
        <v>161</v>
      </c>
      <c r="CD6" s="21">
        <f t="shared" si="9"/>
        <v>161.4</v>
      </c>
      <c r="CE6" s="21">
        <f t="shared" si="9"/>
        <v>163.26</v>
      </c>
      <c r="CF6" s="21">
        <f t="shared" si="9"/>
        <v>178.66</v>
      </c>
      <c r="CG6" s="21">
        <f t="shared" si="9"/>
        <v>155.83000000000001</v>
      </c>
      <c r="CH6" s="21">
        <f t="shared" si="9"/>
        <v>156.75</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f t="shared" si="10"/>
        <v>10.18</v>
      </c>
      <c r="CQ6" s="21">
        <f t="shared" si="10"/>
        <v>10.36</v>
      </c>
      <c r="CR6" s="21">
        <f t="shared" si="10"/>
        <v>61.51</v>
      </c>
      <c r="CS6" s="21">
        <f t="shared" si="10"/>
        <v>51.2</v>
      </c>
      <c r="CT6" s="21">
        <f t="shared" si="10"/>
        <v>64.14</v>
      </c>
      <c r="CU6" s="21">
        <f t="shared" si="10"/>
        <v>63.71</v>
      </c>
      <c r="CV6" s="21">
        <f t="shared" si="10"/>
        <v>64.95</v>
      </c>
      <c r="CW6" s="20" t="str">
        <f>IF(CW7="","",IF(CW7="-","【-】","【"&amp;SUBSTITUTE(TEXT(CW7,"#,##0.00"),"-","△")&amp;"】"))</f>
        <v>【60.13】</v>
      </c>
      <c r="CX6" s="21">
        <f>IF(CX7="",NA(),CX7)</f>
        <v>80.47</v>
      </c>
      <c r="CY6" s="21">
        <f t="shared" ref="CY6:DG6" si="11">IF(CY7="",NA(),CY7)</f>
        <v>81.36</v>
      </c>
      <c r="CZ6" s="21">
        <f t="shared" si="11"/>
        <v>82.59</v>
      </c>
      <c r="DA6" s="21">
        <f t="shared" si="11"/>
        <v>83.02</v>
      </c>
      <c r="DB6" s="21">
        <f t="shared" si="11"/>
        <v>83.13</v>
      </c>
      <c r="DC6" s="21">
        <f t="shared" si="11"/>
        <v>85.82</v>
      </c>
      <c r="DD6" s="21">
        <f t="shared" si="11"/>
        <v>85.03</v>
      </c>
      <c r="DE6" s="21">
        <f t="shared" si="11"/>
        <v>92.9</v>
      </c>
      <c r="DF6" s="21">
        <f t="shared" si="11"/>
        <v>92.89</v>
      </c>
      <c r="DG6" s="21">
        <f t="shared" si="11"/>
        <v>93.08</v>
      </c>
      <c r="DH6" s="20" t="str">
        <f>IF(DH7="","",IF(DH7="-","【-】","【"&amp;SUBSTITUTE(TEXT(DH7,"#,##0.00"),"-","△")&amp;"】"))</f>
        <v>【96.00】</v>
      </c>
      <c r="DI6" s="21">
        <f>IF(DI7="",NA(),DI7)</f>
        <v>2.87</v>
      </c>
      <c r="DJ6" s="21">
        <f t="shared" ref="DJ6:DR6" si="12">IF(DJ7="",NA(),DJ7)</f>
        <v>5.77</v>
      </c>
      <c r="DK6" s="21">
        <f t="shared" si="12"/>
        <v>8.5500000000000007</v>
      </c>
      <c r="DL6" s="21">
        <f t="shared" si="12"/>
        <v>11.31</v>
      </c>
      <c r="DM6" s="21">
        <f t="shared" si="12"/>
        <v>13.25</v>
      </c>
      <c r="DN6" s="21">
        <f t="shared" si="12"/>
        <v>15.29</v>
      </c>
      <c r="DO6" s="21">
        <f t="shared" si="12"/>
        <v>17.809999999999999</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0.11</v>
      </c>
      <c r="DZ6" s="21">
        <f t="shared" si="13"/>
        <v>0.64</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1">
        <f t="shared" si="14"/>
        <v>0.02</v>
      </c>
      <c r="EI6" s="20">
        <f t="shared" si="14"/>
        <v>0</v>
      </c>
      <c r="EJ6" s="21">
        <f t="shared" si="14"/>
        <v>0.15</v>
      </c>
      <c r="EK6" s="21">
        <f t="shared" si="14"/>
        <v>0.06</v>
      </c>
      <c r="EL6" s="21">
        <f t="shared" si="14"/>
        <v>0.13</v>
      </c>
      <c r="EM6" s="21">
        <f t="shared" si="14"/>
        <v>0.06</v>
      </c>
      <c r="EN6" s="21">
        <f t="shared" si="14"/>
        <v>0.08</v>
      </c>
      <c r="EO6" s="20" t="str">
        <f>IF(EO7="","",IF(EO7="-","【-】","【"&amp;SUBSTITUTE(TEXT(EO7,"#,##0.00"),"-","△")&amp;"】"))</f>
        <v>【0.19】</v>
      </c>
    </row>
    <row r="7" spans="1:148" s="22" customFormat="1" x14ac:dyDescent="0.15">
      <c r="A7" s="14"/>
      <c r="B7" s="23">
        <v>2024</v>
      </c>
      <c r="C7" s="23">
        <v>72079</v>
      </c>
      <c r="D7" s="23">
        <v>46</v>
      </c>
      <c r="E7" s="23">
        <v>17</v>
      </c>
      <c r="F7" s="23">
        <v>1</v>
      </c>
      <c r="G7" s="23">
        <v>0</v>
      </c>
      <c r="H7" s="23" t="s">
        <v>95</v>
      </c>
      <c r="I7" s="23" t="s">
        <v>96</v>
      </c>
      <c r="J7" s="23" t="s">
        <v>97</v>
      </c>
      <c r="K7" s="23" t="s">
        <v>98</v>
      </c>
      <c r="L7" s="23" t="s">
        <v>99</v>
      </c>
      <c r="M7" s="23" t="s">
        <v>100</v>
      </c>
      <c r="N7" s="24" t="s">
        <v>101</v>
      </c>
      <c r="O7" s="24">
        <v>57.3</v>
      </c>
      <c r="P7" s="24">
        <v>54.95</v>
      </c>
      <c r="Q7" s="24">
        <v>102.68</v>
      </c>
      <c r="R7" s="24">
        <v>3190</v>
      </c>
      <c r="S7" s="24">
        <v>72918</v>
      </c>
      <c r="T7" s="24">
        <v>279.43</v>
      </c>
      <c r="U7" s="24">
        <v>260.95</v>
      </c>
      <c r="V7" s="24">
        <v>39890</v>
      </c>
      <c r="W7" s="24">
        <v>10.029999999999999</v>
      </c>
      <c r="X7" s="24">
        <v>3977.07</v>
      </c>
      <c r="Y7" s="24">
        <v>121.98</v>
      </c>
      <c r="Z7" s="24">
        <v>115.06</v>
      </c>
      <c r="AA7" s="24">
        <v>110.74</v>
      </c>
      <c r="AB7" s="24">
        <v>119.51</v>
      </c>
      <c r="AC7" s="24">
        <v>100.02</v>
      </c>
      <c r="AD7" s="24">
        <v>109.91</v>
      </c>
      <c r="AE7" s="24">
        <v>108.61</v>
      </c>
      <c r="AF7" s="24">
        <v>107.49</v>
      </c>
      <c r="AG7" s="24">
        <v>107.64</v>
      </c>
      <c r="AH7" s="24">
        <v>106.35</v>
      </c>
      <c r="AI7" s="24">
        <v>105.36</v>
      </c>
      <c r="AJ7" s="24">
        <v>0</v>
      </c>
      <c r="AK7" s="24">
        <v>0</v>
      </c>
      <c r="AL7" s="24">
        <v>0</v>
      </c>
      <c r="AM7" s="24">
        <v>0</v>
      </c>
      <c r="AN7" s="24">
        <v>0</v>
      </c>
      <c r="AO7" s="24">
        <v>9.42</v>
      </c>
      <c r="AP7" s="24">
        <v>11.49</v>
      </c>
      <c r="AQ7" s="24">
        <v>5.41</v>
      </c>
      <c r="AR7" s="24">
        <v>5.61</v>
      </c>
      <c r="AS7" s="24">
        <v>6.26</v>
      </c>
      <c r="AT7" s="24">
        <v>3.12</v>
      </c>
      <c r="AU7" s="24">
        <v>57.21</v>
      </c>
      <c r="AV7" s="24">
        <v>73.709999999999994</v>
      </c>
      <c r="AW7" s="24">
        <v>85.45</v>
      </c>
      <c r="AX7" s="24">
        <v>91.69</v>
      </c>
      <c r="AY7" s="24">
        <v>85.36</v>
      </c>
      <c r="AZ7" s="24">
        <v>47.61</v>
      </c>
      <c r="BA7" s="24">
        <v>52.69</v>
      </c>
      <c r="BB7" s="24">
        <v>69.180000000000007</v>
      </c>
      <c r="BC7" s="24">
        <v>76.319999999999993</v>
      </c>
      <c r="BD7" s="24">
        <v>80.33</v>
      </c>
      <c r="BE7" s="24">
        <v>82.75</v>
      </c>
      <c r="BF7" s="24">
        <v>602.69000000000005</v>
      </c>
      <c r="BG7" s="24">
        <v>505.94</v>
      </c>
      <c r="BH7" s="24">
        <v>466.66</v>
      </c>
      <c r="BI7" s="24">
        <v>452.13</v>
      </c>
      <c r="BJ7" s="24">
        <v>390.05</v>
      </c>
      <c r="BK7" s="24">
        <v>1092.22</v>
      </c>
      <c r="BL7" s="24">
        <v>998.38</v>
      </c>
      <c r="BM7" s="24">
        <v>789.87</v>
      </c>
      <c r="BN7" s="24">
        <v>749.43</v>
      </c>
      <c r="BO7" s="24">
        <v>698.04</v>
      </c>
      <c r="BP7" s="24">
        <v>602.55999999999995</v>
      </c>
      <c r="BQ7" s="24">
        <v>100</v>
      </c>
      <c r="BR7" s="24">
        <v>99.94</v>
      </c>
      <c r="BS7" s="24">
        <v>99.89</v>
      </c>
      <c r="BT7" s="24">
        <v>99.05</v>
      </c>
      <c r="BU7" s="24">
        <v>91.1</v>
      </c>
      <c r="BV7" s="24">
        <v>97.53</v>
      </c>
      <c r="BW7" s="24">
        <v>95.92</v>
      </c>
      <c r="BX7" s="24">
        <v>98.06</v>
      </c>
      <c r="BY7" s="24">
        <v>98.46</v>
      </c>
      <c r="BZ7" s="24">
        <v>97.98</v>
      </c>
      <c r="CA7" s="24">
        <v>97.94</v>
      </c>
      <c r="CB7" s="24">
        <v>160.72</v>
      </c>
      <c r="CC7" s="24">
        <v>161</v>
      </c>
      <c r="CD7" s="24">
        <v>161.4</v>
      </c>
      <c r="CE7" s="24">
        <v>163.26</v>
      </c>
      <c r="CF7" s="24">
        <v>178.66</v>
      </c>
      <c r="CG7" s="24">
        <v>155.83000000000001</v>
      </c>
      <c r="CH7" s="24">
        <v>156.75</v>
      </c>
      <c r="CI7" s="24">
        <v>157.37</v>
      </c>
      <c r="CJ7" s="24">
        <v>157.44999999999999</v>
      </c>
      <c r="CK7" s="24">
        <v>159.75</v>
      </c>
      <c r="CL7" s="24">
        <v>140.97999999999999</v>
      </c>
      <c r="CM7" s="24" t="s">
        <v>101</v>
      </c>
      <c r="CN7" s="24" t="s">
        <v>101</v>
      </c>
      <c r="CO7" s="24" t="s">
        <v>101</v>
      </c>
      <c r="CP7" s="24">
        <v>10.18</v>
      </c>
      <c r="CQ7" s="24">
        <v>10.36</v>
      </c>
      <c r="CR7" s="24">
        <v>61.51</v>
      </c>
      <c r="CS7" s="24">
        <v>51.2</v>
      </c>
      <c r="CT7" s="24">
        <v>64.14</v>
      </c>
      <c r="CU7" s="24">
        <v>63.71</v>
      </c>
      <c r="CV7" s="24">
        <v>64.95</v>
      </c>
      <c r="CW7" s="24">
        <v>60.13</v>
      </c>
      <c r="CX7" s="24">
        <v>80.47</v>
      </c>
      <c r="CY7" s="24">
        <v>81.36</v>
      </c>
      <c r="CZ7" s="24">
        <v>82.59</v>
      </c>
      <c r="DA7" s="24">
        <v>83.02</v>
      </c>
      <c r="DB7" s="24">
        <v>83.13</v>
      </c>
      <c r="DC7" s="24">
        <v>85.82</v>
      </c>
      <c r="DD7" s="24">
        <v>85.03</v>
      </c>
      <c r="DE7" s="24">
        <v>92.9</v>
      </c>
      <c r="DF7" s="24">
        <v>92.89</v>
      </c>
      <c r="DG7" s="24">
        <v>93.08</v>
      </c>
      <c r="DH7" s="24">
        <v>96</v>
      </c>
      <c r="DI7" s="24">
        <v>2.87</v>
      </c>
      <c r="DJ7" s="24">
        <v>5.77</v>
      </c>
      <c r="DK7" s="24">
        <v>8.5500000000000007</v>
      </c>
      <c r="DL7" s="24">
        <v>11.31</v>
      </c>
      <c r="DM7" s="24">
        <v>13.25</v>
      </c>
      <c r="DN7" s="24">
        <v>15.29</v>
      </c>
      <c r="DO7" s="24">
        <v>17.809999999999999</v>
      </c>
      <c r="DP7" s="24">
        <v>27.46</v>
      </c>
      <c r="DQ7" s="24">
        <v>29.93</v>
      </c>
      <c r="DR7" s="24">
        <v>31.89</v>
      </c>
      <c r="DS7" s="24">
        <v>42.2</v>
      </c>
      <c r="DT7" s="24">
        <v>0</v>
      </c>
      <c r="DU7" s="24">
        <v>0</v>
      </c>
      <c r="DV7" s="24">
        <v>0</v>
      </c>
      <c r="DW7" s="24">
        <v>0</v>
      </c>
      <c r="DX7" s="24">
        <v>0</v>
      </c>
      <c r="DY7" s="24">
        <v>0.11</v>
      </c>
      <c r="DZ7" s="24">
        <v>0.64</v>
      </c>
      <c r="EA7" s="24">
        <v>2.08</v>
      </c>
      <c r="EB7" s="24">
        <v>2.74</v>
      </c>
      <c r="EC7" s="24">
        <v>3.24</v>
      </c>
      <c r="ED7" s="24">
        <v>9.4600000000000009</v>
      </c>
      <c r="EE7" s="24">
        <v>0</v>
      </c>
      <c r="EF7" s="24">
        <v>0</v>
      </c>
      <c r="EG7" s="24">
        <v>0</v>
      </c>
      <c r="EH7" s="24">
        <v>0.02</v>
      </c>
      <c r="EI7" s="24">
        <v>0</v>
      </c>
      <c r="EJ7" s="24">
        <v>0.15</v>
      </c>
      <c r="EK7" s="24">
        <v>0.06</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野口 浩一</cp:lastModifiedBy>
  <dcterms:created xsi:type="dcterms:W3CDTF">2025-12-23T05:57:23Z</dcterms:created>
  <dcterms:modified xsi:type="dcterms:W3CDTF">2026-01-28T01:35:31Z</dcterms:modified>
  <cp:category/>
</cp:coreProperties>
</file>