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7年度完結文書\各課照会通知文書\03財務部\01財政課\R8.1月\20260120【県市町村財政課25(木)〆】公営企業に係る経営比較分析表（令和６年度決算）の分析等について（依頼）\"/>
    </mc:Choice>
  </mc:AlternateContent>
  <xr:revisionPtr revIDLastSave="0" documentId="13_ncr:1_{C50A9523-B138-4637-9E96-6F5301B8AA82}" xr6:coauthVersionLast="36" xr6:coauthVersionMax="36" xr10:uidLastSave="{00000000-0000-0000-0000-000000000000}"/>
  <workbookProtection workbookAlgorithmName="SHA-512" workbookHashValue="b4khnOywg9OuD9Ao04BA+Z/SZDwDD0DhMtFAbLEMgtcmn3s0H0CQxCLsx4GOBLl7C5tIw3giJUPJoblPpDtLSw==" workbookSaltValue="J97sDEH670qdvX1wOGlc8w==" workbookSpinCount="100000" lockStructure="1"/>
  <bookViews>
    <workbookView xWindow="0" yWindow="0" windowWidth="20490" windowHeight="69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F85" i="4"/>
  <c r="E85" i="4"/>
  <c r="BB10" i="4"/>
  <c r="AT10" i="4"/>
  <c r="AL10" i="4"/>
  <c r="W10" i="4"/>
  <c r="I10" i="4"/>
  <c r="BB8" i="4"/>
  <c r="AT8" i="4"/>
  <c r="AL8"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<sst xmlns="http://schemas.openxmlformats.org/spreadsheetml/2006/main" count="228" uniqueCount="112">
  <si>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</si>
  <si>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</si>
  <si>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</si>
  <si>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</si>
  <si>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</si>
  <si>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</si>
  <si>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</si>
  <si>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</si>
  <si>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</si>
  <si>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</si>
  <si>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</si>
  <si>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</si>
  <si>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</si>
  <si>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</si>
  <si>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</si>
  <si>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</si>
  <si>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</si>
  <si>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</si>
  <si>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</si>
  <si>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</si>
  <si>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</si>
  <si>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</si>
  <si>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</si>
  <si>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</si>
  <si>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</si>
  <si>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</si>
  <si>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</si>
  <si>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</si>
  <si>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</si>
  <si>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</si>
  <si>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</si>
  <si>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</si>
  <si>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</si>
  <si>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</si>
  <si>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</si>
  <si>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</si>
  <si>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</si>
  <si>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</si>
  <si>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</si>
  <si>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</si>
  <si>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</si>
  <si>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</si>
  <si>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</si>
  <si>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</si>
  <si>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</si>
  <si>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</si>
  <si>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</si>
  <si>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</si>
  <si>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</si>
  <si>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</si>
  <si>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</si>
  <si>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</si>
  <si>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</si>
  <si>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</si>
  <si>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</si>
  <si>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</si>
  <si>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</si>
  <si>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</si>
  <si>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</si>
  <si>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</si>
  <si>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</si>
  <si>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</si>
  <si>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</si>
  <si>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</si>
  <si>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</si>
  <si>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</si>
  <si>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</si>
  <si>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</si>
  <si>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</si>
  <si>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</si>
  <si>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</si>
  <si>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</si>
  <si>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</si>
  <si>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</si>
  <si>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</si>
  <si>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</si>
  <si>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</si>
  <si>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</si>
  <si>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</si>
  <si>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</si>
  <si>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</si>
  <si>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</si>
  <si>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</si>
  <si>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</si>
  <si>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</si>
  <si>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</si>
  <si>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</si>
  <si>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</si>
  <si>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</si>
  <si>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</si>
  <si>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</si>
  <si>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</si>
  <si>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</si>
  <si>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</si>
  <si>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</si>
  <si>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</si>
  <si>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</si>
  <si>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</si>
  <si>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</si>
  <si>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</si>
  <si>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</si>
  <si>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</si>
  <si>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</si>
  <si>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</si>
  <si>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</si>
  <si>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</si>
  <si>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</si>
  <si>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</si>
  <si>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</si>
  <si>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100％以上を維持しているが、燃料費や資材の高騰等の影響により、平年よりは低い値となった。費用削減と収益確保に努める必要がある。
②累積欠損金比率
　欠損金は発生していない。
③流動比率
　過去5年間300％以上を維持しており、類似団体と比較しても同水準を維持している。
④企業債残高対給水収益比率
　本市の基幹となる浄水場改築事業に伴い、企業債発行額が増加しているため、増加傾向となっている。今後も適切な企業債発行に努める。
⑤料金回収率
　令和3年度までは概ね給水に係る費用を給水収益で賄えている状況だったが、令和4年度からは100％を下回る結果となった。これは費用の増加が影響しており、今後、適正な料金収入の確保が必要である。
⑥給水原価
　令和3年度までは大きな変動はないが、令和4年度以降は上昇傾向である。これは、動力費や資材の高騰等による費用の増加が考えられる。
⑦施設利用率
　令和2年度をピークに令和3年度以降、徐々に減少している。平均配水量が減少しており、コロナ禍の巣ごもり需要が徐々に落ち着いてきているためと考えられる。
⑧有収率
　過去5年間90％前後で推移しており、類似団体と比較しても高い率であることから、良好であると考えられる。</t>
    <rPh sb="28" eb="30">
      <t>シザイ</t>
    </rPh>
    <rPh sb="313" eb="315">
      <t>シュウニュウ</t>
    </rPh>
    <rPh sb="316" eb="318">
      <t>カクホ</t>
    </rPh>
    <rPh sb="356" eb="358">
      <t>イコウ</t>
    </rPh>
    <rPh sb="361" eb="363">
      <t>ケイコウ</t>
    </rPh>
    <rPh sb="375" eb="377">
      <t>シザイ</t>
    </rPh>
    <rPh sb="420" eb="422">
      <t>イコウ</t>
    </rPh>
    <phoneticPr fontId="4"/>
  </si>
  <si>
    <t>　現状の経営比較分析の数値からは一定の健全性はみられるものの、今後、人口減少に起因する水需要の減少による収益の減少や、災害対策、老朽化施設の更新などによる費用の増加により、事業経営は一層厳しくなると考えられる。そのため、適正な料金の見直しなど、安定的かつ継続的な経営が可能となるよう経営基盤の強化を図る必要がある。
　R3より経営戦略を含めた新ビジョンを策定したことから、これに基づき計画的な事業経営を行うこととしている。</t>
  </si>
  <si>
    <t>①有形固定資産減価償却率
　毎年、償却対象資産の減価償却が進んでおり、令和2年度までは比率が上昇している傾向にあったが、令和3年度は減少した。これは西川浄水場急速ろ過施設等の工事完了による当該施設の資産取得によるものである。また、それらの償却が始まったことにより、令和4年度以降は増加している。今後も、アセットマネジメントに基づき、老朽化した施設、管路の更新など、計画的に進める必要がある。
②管路経年化率
　類似団体に比べ低い比率となっているが、今後も計画的に老朽管路の更新を行っていく必要がある。
③管路更新率
　ここ数年は類似団体に比べ高い水準となっているが、管路更新ペースは長期化している。今後は優先的に基幹管路を更新しながら、その他の管路についても計画的に更新を図っていく必要がある。</t>
    <rPh sb="137" eb="139">
      <t>イコウ</t>
    </rPh>
    <rPh sb="140" eb="142">
      <t>ゾウカ</t>
    </rPh>
    <rPh sb="261" eb="263">
      <t>スウネン</t>
    </rPh>
    <rPh sb="271" eb="272">
      <t>タカ</t>
    </rPh>
    <rPh sb="302" eb="305">
      <t>ユウセンテキ</t>
    </rPh>
    <rPh sb="311" eb="313">
      <t>コウシン</t>
    </rPh>
    <rPh sb="329" eb="332">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</si>
</sst>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0.41</c:v>
                </c:pt>
                <c:pt idx="2">
                  <c:v>0.62</c:v>
                </c:pt>
                <c:pt idx="3">
                  <c:v>0.97</c:v>
                </c:pt>
                <c:pt idx="4">
                  <c:v>0.78</c:v>
                </c:pt>
              </c:numCache>
            </c:numRef>
          </c:val>
          <c:extLst>
            <c:ext xmlns:c16="http://schemas.microsoft.com/office/drawing/2014/chart" uri="{C3380CC4-5D6E-409C-BE32-E72D297353CC}">
              <c16:uniqueId val="{00000000-1334-4AE7-B898-F1FFAC8739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334-4AE7-B898-F1FFAC8739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60.53</c:v>
                </c:pt>
                <c:pt idx="1">
                  <c:v>59.99</c:v>
                </c:pt>
                <c:pt idx="2">
                  <c:v>58.39</c:v>
                </c:pt>
                <c:pt idx="3">
                  <c:v>57.85</c:v>
                </c:pt>
                <c:pt idx="4">
                  <c:v>58.12</c:v>
                </c:pt>
              </c:numCache>
            </c:numRef>
          </c:val>
          <c:extLst>
            <c:ext xmlns:c16="http://schemas.microsoft.com/office/drawing/2014/chart" uri="{C3380CC4-5D6E-409C-BE32-E72D297353CC}">
              <c16:uniqueId val="{00000000-D916-4245-B724-E4E7A53572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916-4245-B724-E4E7A53572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90.76</c:v>
                </c:pt>
                <c:pt idx="1">
                  <c:v>90.78</c:v>
                </c:pt>
                <c:pt idx="2">
                  <c:v>91.58</c:v>
                </c:pt>
                <c:pt idx="3">
                  <c:v>91.16</c:v>
                </c:pt>
                <c:pt idx="4">
                  <c:v>90.32</c:v>
                </c:pt>
              </c:numCache>
            </c:numRef>
          </c:val>
          <c:extLst>
            <c:ext xmlns:c16="http://schemas.microsoft.com/office/drawing/2014/chart" uri="{C3380CC4-5D6E-409C-BE32-E72D297353CC}">
              <c16:uniqueId val="{00000000-9FE6-419E-B168-DF7DCA22A3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FE6-419E-B168-DF7DCA22A3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109.9</c:v>
                </c:pt>
                <c:pt idx="1">
                  <c:v>113.26</c:v>
                </c:pt>
                <c:pt idx="2">
                  <c:v>104.2</c:v>
                </c:pt>
                <c:pt idx="3">
                  <c:v>105.14</c:v>
                </c:pt>
                <c:pt idx="4">
                  <c:v>100.67</c:v>
                </c:pt>
              </c:numCache>
            </c:numRef>
          </c:val>
          <c:extLst>
            <c:ext xmlns:c16="http://schemas.microsoft.com/office/drawing/2014/chart" uri="{C3380CC4-5D6E-409C-BE32-E72D297353CC}">
              <c16:uniqueId val="{00000000-5076-452B-A06A-9D1F4F72DB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076-452B-A06A-9D1F4F72DB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49.3</c:v>
                </c:pt>
                <c:pt idx="1">
                  <c:v>45.86</c:v>
                </c:pt>
                <c:pt idx="2">
                  <c:v>47.71</c:v>
                </c:pt>
                <c:pt idx="3">
                  <c:v>48.77</c:v>
                </c:pt>
                <c:pt idx="4">
                  <c:v>50.15</c:v>
                </c:pt>
              </c:numCache>
            </c:numRef>
          </c:val>
          <c:extLst>
            <c:ext xmlns:c16="http://schemas.microsoft.com/office/drawing/2014/chart" uri="{C3380CC4-5D6E-409C-BE32-E72D297353CC}">
              <c16:uniqueId val="{00000000-CCFB-468E-A9FF-1DA53D79A2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CFB-468E-A9FF-1DA53D79A2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12.13</c:v>
                </c:pt>
                <c:pt idx="1">
                  <c:v>11.72</c:v>
                </c:pt>
                <c:pt idx="2">
                  <c:v>11.64</c:v>
                </c:pt>
                <c:pt idx="3">
                  <c:v>11.03</c:v>
                </c:pt>
                <c:pt idx="4">
                  <c:v>10.34</c:v>
                </c:pt>
              </c:numCache>
            </c:numRef>
          </c:val>
          <c:extLst>
            <c:ext xmlns:c16="http://schemas.microsoft.com/office/drawing/2014/chart" uri="{C3380CC4-5D6E-409C-BE32-E72D297353CC}">
              <c16:uniqueId val="{00000000-7571-436E-B8E7-F2966B5D37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571-436E-B8E7-F2966B5D37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0C-450C-AA88-40DE9DC6F0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00C-450C-AA88-40DE9DC6F0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466.52</c:v>
                </c:pt>
                <c:pt idx="1">
                  <c:v>365.29</c:v>
                </c:pt>
                <c:pt idx="2">
                  <c:v>339.99</c:v>
                </c:pt>
                <c:pt idx="3">
                  <c:v>415.04</c:v>
                </c:pt>
                <c:pt idx="4">
                  <c:v>386.28</c:v>
                </c:pt>
              </c:numCache>
            </c:numRef>
          </c:val>
          <c:extLst>
            <c:ext xmlns:c16="http://schemas.microsoft.com/office/drawing/2014/chart" uri="{C3380CC4-5D6E-409C-BE32-E72D297353CC}">
              <c16:uniqueId val="{00000000-5A5F-4A32-B5D0-70E404AD84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5A5F-4A32-B5D0-70E404AD84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519.13</c:v>
                </c:pt>
                <c:pt idx="1">
                  <c:v>522.41999999999996</c:v>
                </c:pt>
                <c:pt idx="2">
                  <c:v>517.16999999999996</c:v>
                </c:pt>
                <c:pt idx="3">
                  <c:v>532.4</c:v>
                </c:pt>
                <c:pt idx="4">
                  <c:v>577.9</c:v>
                </c:pt>
              </c:numCache>
            </c:numRef>
          </c:val>
          <c:extLst>
            <c:ext xmlns:c16="http://schemas.microsoft.com/office/drawing/2014/chart" uri="{C3380CC4-5D6E-409C-BE32-E72D297353CC}">
              <c16:uniqueId val="{00000000-0C1A-43E1-ACAE-3BCF68CB1A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C1A-43E1-ACAE-3BCF68CB1A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97.9</c:v>
                </c:pt>
                <c:pt idx="1">
                  <c:v>105.99</c:v>
                </c:pt>
                <c:pt idx="2">
                  <c:v>95.55</c:v>
                </c:pt>
                <c:pt idx="3">
                  <c:v>97.16</c:v>
                </c:pt>
                <c:pt idx="4">
                  <c:v>92.12</c:v>
                </c:pt>
              </c:numCache>
            </c:numRef>
          </c:val>
          <c:extLst>
            <c:ext xmlns:c16="http://schemas.microsoft.com/office/drawing/2014/chart" uri="{C3380CC4-5D6E-409C-BE32-E72D297353CC}">
              <c16:uniqueId val="{00000000-9C3C-4194-955D-DA519C3CAF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C3C-4194-955D-DA519C3CAF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204.91</c:v>
                </c:pt>
                <c:pt idx="1">
                  <c:v>200.51</c:v>
                </c:pt>
                <c:pt idx="2">
                  <c:v>222.25</c:v>
                </c:pt>
                <c:pt idx="3">
                  <c:v>218.22</c:v>
                </c:pt>
                <c:pt idx="4">
                  <c:v>230.61</c:v>
                </c:pt>
              </c:numCache>
            </c:numRef>
          </c:val>
          <c:extLst>
            <c:ext xmlns:c16="http://schemas.microsoft.com/office/drawing/2014/chart" uri="{C3380CC4-5D6E-409C-BE32-E72D297353CC}">
              <c16:uniqueId val="{00000000-3948-4828-B7F1-8610FC4949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948-4828-B7F1-8610FC4949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須賀川市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9"/>
      <c r="D7" s="59"/>
      <c r="E7" s="59"/>
      <c r="F7" s="59"/>
      <c r="G7" s="59"/>
      <c r="H7" s="59"/>
      <c r="I7" s="58" t="s">
        <v>2</v>
      </c>
      <c r="J7" s="59"/>
      <c r="K7" s="59"/>
      <c r="L7" s="59"/>
      <c r="M7" s="59"/>
      <c r="N7" s="59"/>
      <c r="O7" s="60"/>
      <c r="P7" s="61" t="s">
        <v>3</v>
      </c>
      <c r="Q7" s="61"/>
      <c r="R7" s="61"/>
      <c r="S7" s="61"/>
      <c r="T7" s="61"/>
      <c r="U7" s="61"/>
      <c r="V7" s="61"/>
      <c r="W7" s="61" t="s">
        <v>4</v>
      </c>
      <c r="X7" s="61"/>
      <c r="Y7" s="61"/>
      <c r="Z7" s="61"/>
      <c r="AA7" s="61"/>
      <c r="AB7" s="61"/>
      <c r="AC7" s="61"/>
      <c r="AD7" s="61" t="s">
        <v>5</v>
      </c>
      <c r="AE7" s="61"/>
      <c r="AF7" s="61"/>
      <c r="AG7" s="61"/>
      <c r="AH7" s="61"/>
      <c r="AI7" s="61"/>
      <c r="AJ7" s="61"/>
      <c r="AK7" s="2"/>
      <c r="AL7" s="61" t="s">
        <v>6</v>
      </c>
      <c r="AM7" s="61"/>
      <c r="AN7" s="61"/>
      <c r="AO7" s="61"/>
      <c r="AP7" s="61"/>
      <c r="AQ7" s="61"/>
      <c r="AR7" s="61"/>
      <c r="AS7" s="61"/>
      <c r="AT7" s="58" t="s">
        <v>7</v>
      </c>
      <c r="AU7" s="59"/>
      <c r="AV7" s="59"/>
      <c r="AW7" s="59"/>
      <c r="AX7" s="59"/>
      <c r="AY7" s="59"/>
      <c r="AZ7" s="59"/>
      <c r="BA7" s="59"/>
      <c r="BB7" s="61" t="s">
        <v>8</v>
      </c>
      <c r="BC7" s="61"/>
      <c r="BD7" s="61"/>
      <c r="BE7" s="61"/>
      <c r="BF7" s="61"/>
      <c r="BG7" s="61"/>
      <c r="BH7" s="61"/>
      <c r="BI7" s="61"/>
      <c r="BJ7" s="3"/>
      <c r="BK7" s="3"/>
      <c r="BL7" s="75" t="s">
        <v>9</v>
      </c>
      <c r="BM7" s="76"/>
      <c r="BN7" s="76"/>
      <c r="BO7" s="76"/>
      <c r="BP7" s="76"/>
      <c r="BQ7" s="76"/>
      <c r="BR7" s="76"/>
      <c r="BS7" s="76"/>
      <c r="BT7" s="76"/>
      <c r="BU7" s="76"/>
      <c r="BV7" s="76"/>
      <c r="BW7" s="76"/>
      <c r="BX7" s="76"/>
      <c r="BY7" s="77"/>
    </row>
    <row r="8" spans="1:78" ht="18.75" customHeight="1" x14ac:dyDescent="0.15">
      <c r="A8" s="2"/>
      <c r="B8" s="78" t="str">
        <f>データ!$I$6</f>
        <v>法適用</v>
      </c>
      <c r="C8" s="79"/>
      <c r="D8" s="79"/>
      <c r="E8" s="79"/>
      <c r="F8" s="79"/>
      <c r="G8" s="79"/>
      <c r="H8" s="79"/>
      <c r="I8" s="78" t="str">
        <f>データ!$J$6</f>
        <v>水道事業</v>
      </c>
      <c r="J8" s="79"/>
      <c r="K8" s="79"/>
      <c r="L8" s="79"/>
      <c r="M8" s="79"/>
      <c r="N8" s="79"/>
      <c r="O8" s="80"/>
      <c r="P8" s="66" t="str">
        <f>データ!$K$6</f>
        <v>末端給水事業</v>
      </c>
      <c r="Q8" s="66"/>
      <c r="R8" s="66"/>
      <c r="S8" s="66"/>
      <c r="T8" s="66"/>
      <c r="U8" s="66"/>
      <c r="V8" s="66"/>
      <c r="W8" s="66" t="str">
        <f>データ!$L$6</f>
        <v>A4</v>
      </c>
      <c r="X8" s="66"/>
      <c r="Y8" s="66"/>
      <c r="Z8" s="66"/>
      <c r="AA8" s="66"/>
      <c r="AB8" s="66"/>
      <c r="AC8" s="66"/>
      <c r="AD8" s="66" t="str">
        <f>データ!$M$6</f>
        <v>非設置</v>
      </c>
      <c r="AE8" s="66"/>
      <c r="AF8" s="66"/>
      <c r="AG8" s="66"/>
      <c r="AH8" s="66"/>
      <c r="AI8" s="66"/>
      <c r="AJ8" s="66"/>
      <c r="AK8" s="2"/>
      <c r="AL8" s="55">
        <f>データ!$R$6</f>
        <v>72918</v>
      </c>
      <c r="AM8" s="55"/>
      <c r="AN8" s="55"/>
      <c r="AO8" s="55"/>
      <c r="AP8" s="55"/>
      <c r="AQ8" s="55"/>
      <c r="AR8" s="55"/>
      <c r="AS8" s="55"/>
      <c r="AT8" s="52">
        <f>データ!$S$6</f>
        <v>279.43</v>
      </c>
      <c r="AU8" s="53"/>
      <c r="AV8" s="53"/>
      <c r="AW8" s="53"/>
      <c r="AX8" s="53"/>
      <c r="AY8" s="53"/>
      <c r="AZ8" s="53"/>
      <c r="BA8" s="53"/>
      <c r="BB8" s="42">
        <f>データ!$T$6</f>
        <v>260.95</v>
      </c>
      <c r="BC8" s="42"/>
      <c r="BD8" s="42"/>
      <c r="BE8" s="42"/>
      <c r="BF8" s="42"/>
      <c r="BG8" s="42"/>
      <c r="BH8" s="42"/>
      <c r="BI8" s="42"/>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9"/>
      <c r="D9" s="59"/>
      <c r="E9" s="59"/>
      <c r="F9" s="59"/>
      <c r="G9" s="59"/>
      <c r="H9" s="59"/>
      <c r="I9" s="58" t="s">
        <v>13</v>
      </c>
      <c r="J9" s="59"/>
      <c r="K9" s="59"/>
      <c r="L9" s="59"/>
      <c r="M9" s="59"/>
      <c r="N9" s="59"/>
      <c r="O9" s="60"/>
      <c r="P9" s="61" t="s">
        <v>14</v>
      </c>
      <c r="Q9" s="61"/>
      <c r="R9" s="61"/>
      <c r="S9" s="61"/>
      <c r="T9" s="61"/>
      <c r="U9" s="61"/>
      <c r="V9" s="61"/>
      <c r="W9" s="61" t="s">
        <v>15</v>
      </c>
      <c r="X9" s="61"/>
      <c r="Y9" s="61"/>
      <c r="Z9" s="61"/>
      <c r="AA9" s="61"/>
      <c r="AB9" s="61"/>
      <c r="AC9" s="61"/>
      <c r="AD9" s="2"/>
      <c r="AE9" s="2"/>
      <c r="AF9" s="2"/>
      <c r="AG9" s="2"/>
      <c r="AH9" s="2"/>
      <c r="AI9" s="2"/>
      <c r="AJ9" s="2"/>
      <c r="AK9" s="2"/>
      <c r="AL9" s="61" t="s">
        <v>16</v>
      </c>
      <c r="AM9" s="61"/>
      <c r="AN9" s="61"/>
      <c r="AO9" s="61"/>
      <c r="AP9" s="61"/>
      <c r="AQ9" s="61"/>
      <c r="AR9" s="61"/>
      <c r="AS9" s="61"/>
      <c r="AT9" s="58" t="s">
        <v>17</v>
      </c>
      <c r="AU9" s="59"/>
      <c r="AV9" s="59"/>
      <c r="AW9" s="59"/>
      <c r="AX9" s="59"/>
      <c r="AY9" s="59"/>
      <c r="AZ9" s="59"/>
      <c r="BA9" s="59"/>
      <c r="BB9" s="61" t="s">
        <v>18</v>
      </c>
      <c r="BC9" s="61"/>
      <c r="BD9" s="61"/>
      <c r="BE9" s="61"/>
      <c r="BF9" s="61"/>
      <c r="BG9" s="61"/>
      <c r="BH9" s="61"/>
      <c r="BI9" s="61"/>
      <c r="BJ9" s="3"/>
      <c r="BK9" s="3"/>
      <c r="BL9" s="62" t="s">
        <v>19</v>
      </c>
      <c r="BM9" s="63"/>
      <c r="BN9" s="64" t="s">
        <v>20</v>
      </c>
      <c r="BO9" s="64"/>
      <c r="BP9" s="64"/>
      <c r="BQ9" s="64"/>
      <c r="BR9" s="64"/>
      <c r="BS9" s="64"/>
      <c r="BT9" s="64"/>
      <c r="BU9" s="64"/>
      <c r="BV9" s="64"/>
      <c r="BW9" s="64"/>
      <c r="BX9" s="64"/>
      <c r="BY9" s="65"/>
    </row>
    <row r="10" spans="1:78" ht="18.75" customHeight="1" x14ac:dyDescent="0.15">
      <c r="A10" s="2"/>
      <c r="B10" s="52" t="str">
        <f>データ!$N$6</f>
        <v>-</v>
      </c>
      <c r="C10" s="53"/>
      <c r="D10" s="53"/>
      <c r="E10" s="53"/>
      <c r="F10" s="53"/>
      <c r="G10" s="53"/>
      <c r="H10" s="53"/>
      <c r="I10" s="52">
        <f>データ!$O$6</f>
        <v>62.15</v>
      </c>
      <c r="J10" s="53"/>
      <c r="K10" s="53"/>
      <c r="L10" s="53"/>
      <c r="M10" s="53"/>
      <c r="N10" s="53"/>
      <c r="O10" s="54"/>
      <c r="P10" s="42">
        <f>データ!$P$6</f>
        <v>90.55</v>
      </c>
      <c r="Q10" s="42"/>
      <c r="R10" s="42"/>
      <c r="S10" s="42"/>
      <c r="T10" s="42"/>
      <c r="U10" s="42"/>
      <c r="V10" s="42"/>
      <c r="W10" s="55">
        <f>データ!$Q$6</f>
        <v>3896</v>
      </c>
      <c r="X10" s="55"/>
      <c r="Y10" s="55"/>
      <c r="Z10" s="55"/>
      <c r="AA10" s="55"/>
      <c r="AB10" s="55"/>
      <c r="AC10" s="55"/>
      <c r="AD10" s="2"/>
      <c r="AE10" s="2"/>
      <c r="AF10" s="2"/>
      <c r="AG10" s="2"/>
      <c r="AH10" s="2"/>
      <c r="AI10" s="2"/>
      <c r="AJ10" s="2"/>
      <c r="AK10" s="2"/>
      <c r="AL10" s="55">
        <f>データ!$U$6</f>
        <v>65730</v>
      </c>
      <c r="AM10" s="55"/>
      <c r="AN10" s="55"/>
      <c r="AO10" s="55"/>
      <c r="AP10" s="55"/>
      <c r="AQ10" s="55"/>
      <c r="AR10" s="55"/>
      <c r="AS10" s="55"/>
      <c r="AT10" s="52">
        <f>データ!$V$6</f>
        <v>173.4</v>
      </c>
      <c r="AU10" s="53"/>
      <c r="AV10" s="53"/>
      <c r="AW10" s="53"/>
      <c r="AX10" s="53"/>
      <c r="AY10" s="53"/>
      <c r="AZ10" s="53"/>
      <c r="BA10" s="53"/>
      <c r="BB10" s="42">
        <f>データ!$W$6</f>
        <v>379.07</v>
      </c>
      <c r="BC10" s="42"/>
      <c r="BD10" s="42"/>
      <c r="BE10" s="42"/>
      <c r="BF10" s="42"/>
      <c r="BG10" s="42"/>
      <c r="BH10" s="42"/>
      <c r="BI10" s="42"/>
      <c r="BJ10" s="2"/>
      <c r="BK10" s="2"/>
      <c r="BL10" s="43" t="s">
        <v>21</v>
      </c>
      <c r="BM10" s="44"/>
      <c r="BN10" s="45" t="s">
        <v>22</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23</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mcA9PD+lxD1aQtuap43apoCp6TYz3UVdu/c/UA2yud9MEa8VAmSCruxPxUguGHq8xOee8ELBTU/oAGcVLakTg==" saltValue="YGXzCAtTfG5F26WSi9062Q=="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72079</v>
      </c>
      <c r="D6" s="20">
        <f t="shared" si="3"/>
        <v>46</v>
      </c>
      <c r="E6" s="20">
        <f t="shared" si="3"/>
        <v>1</v>
      </c>
      <c r="F6" s="20">
        <f t="shared" si="3"/>
        <v>0</v>
      </c>
      <c r="G6" s="20">
        <f t="shared" si="3"/>
        <v>1</v>
      </c>
      <c r="H6" s="20" t="str">
        <f t="shared" si="3"/>
        <v>福島県　須賀川市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62.15</v>
      </c>
      <c r="P6" s="21">
        <f t="shared" si="3"/>
        <v>90.55</v>
      </c>
      <c r="Q6" s="21">
        <f t="shared" si="3"/>
        <v>3896</v>
      </c>
      <c r="R6" s="21">
        <f t="shared" si="3"/>
        <v>72918</v>
      </c>
      <c r="S6" s="21">
        <f t="shared" si="3"/>
        <v>279.43</v>
      </c>
      <c r="T6" s="21">
        <f t="shared" si="3"/>
        <v>260.95</v>
      </c>
      <c r="U6" s="21">
        <f t="shared" si="3"/>
        <v>65730</v>
      </c>
      <c r="V6" s="21">
        <f t="shared" si="3"/>
        <v>173.4</v>
      </c>
      <c r="W6" s="21">
        <f t="shared" si="3"/>
        <v>379.07</v>
      </c>
      <c r="X6" s="22">
        <f>IF(X7="",NA(),X7)</f>
        <v>109.9</v>
      </c>
      <c r="Y6" s="22">
        <f t="shared" ref="Y6:AG6" si="4">IF(Y7="",NA(),Y7)</f>
        <v>113.26</v>
      </c>
      <c r="Z6" s="22">
        <f t="shared" si="4"/>
        <v>104.2</v>
      </c>
      <c r="AA6" s="22">
        <f t="shared" si="4"/>
        <v>105.14</v>
      </c>
      <c r="AB6" s="22">
        <f t="shared" si="4"/>
        <v>100.67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466.52</v>
      </c>
      <c r="AU6" s="22">
        <f t="shared" ref="AU6:BC6" si="6">IF(AU7="",NA(),AU7)</f>
        <v>365.29</v>
      </c>
      <c r="AV6" s="22">
        <f t="shared" si="6"/>
        <v>339.99</v>
      </c>
      <c r="AW6" s="22">
        <f t="shared" si="6"/>
        <v>415.04</v>
      </c>
      <c r="AX6" s="22">
        <f t="shared" si="6"/>
        <v>386.28</v>
      </c>
      <c r="AY6" s="22">
        <f t="shared" si="6"/>
        <v>350.79</v>
      </c>
      <c r="AZ6" s="22">
        <f t="shared" si="6"/>
        <v>354.57</v>
      </c>
      <c r="BA6" s="22">
        <f t="shared" si="6"/>
        <v>357.74</v>
      </c>
      <c r="BB6" s="22">
        <f t="shared" si="6"/>
        <v>344.88</v>
      </c>
      <c r="BC6" s="22">
        <f t="shared" si="6"/>
        <v>326.02</v>
      </c>
      <c r="BD6" s="21" t="str">
        <f>IF(BD7="","",IF(BD7="-","【-】","【"&amp;SUBSTITUTE(TEXT(BD7,"#,##0.00"),"-","△")&amp;"】"))</f>
        <v>【239.69】</v>
      </c>
      <c r="BE6" s="22">
        <f>IF(BE7="",NA(),BE7)</f>
        <v>519.13</v>
      </c>
      <c r="BF6" s="22">
        <f t="shared" ref="BF6:BN6" si="7">IF(BF7="",NA(),BF7)</f>
        <v>522.41999999999996</v>
      </c>
      <c r="BG6" s="22">
        <f t="shared" si="7"/>
        <v>517.16999999999996</v>
      </c>
      <c r="BH6" s="22">
        <f t="shared" si="7"/>
        <v>532.4</v>
      </c>
      <c r="BI6" s="22">
        <f t="shared" si="7"/>
        <v>577.9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97.9</v>
      </c>
      <c r="BQ6" s="22">
        <f t="shared" ref="BQ6:BY6" si="8">IF(BQ7="",NA(),BQ7)</f>
        <v>105.99</v>
      </c>
      <c r="BR6" s="22">
        <f t="shared" si="8"/>
        <v>95.55</v>
      </c>
      <c r="BS6" s="22">
        <f t="shared" si="8"/>
        <v>97.16</v>
      </c>
      <c r="BT6" s="22">
        <f t="shared" si="8"/>
        <v>92.12</v>
      </c>
      <c r="BU6" s="22">
        <f t="shared" si="8"/>
        <v>100.85</v>
      </c>
      <c r="BV6" s="22">
        <f t="shared" si="8"/>
        <v>103.79</v>
      </c>
      <c r="BW6" s="22">
        <f t="shared" si="8"/>
        <v>98.3</v>
      </c>
      <c r="BX6" s="22">
        <f t="shared" si="8"/>
        <v>98.89</v>
      </c>
      <c r="BY6" s="22">
        <f t="shared" si="8"/>
        <v>99.25</v>
      </c>
      <c r="BZ6" s="21" t="str">
        <f>IF(BZ7="","",IF(BZ7="-","【-】","【"&amp;SUBSTITUTE(TEXT(BZ7,"#,##0.00"),"-","△")&amp;"】"))</f>
        <v>【97.59】</v>
      </c>
      <c r="CA6" s="22">
        <f>IF(CA7="",NA(),CA7)</f>
        <v>204.91</v>
      </c>
      <c r="CB6" s="22">
        <f t="shared" ref="CB6:CJ6" si="9">IF(CB7="",NA(),CB7)</f>
        <v>200.51</v>
      </c>
      <c r="CC6" s="22">
        <f t="shared" si="9"/>
        <v>222.25</v>
      </c>
      <c r="CD6" s="22">
        <f t="shared" si="9"/>
        <v>218.22</v>
      </c>
      <c r="CE6" s="22">
        <f t="shared" si="9"/>
        <v>230.61</v>
      </c>
      <c r="CF6" s="22">
        <f t="shared" si="9"/>
        <v>167.1</v>
      </c>
      <c r="CG6" s="22">
        <f t="shared" si="9"/>
        <v>167.86</v>
      </c>
      <c r="CH6" s="22">
        <f t="shared" si="9"/>
        <v>173.68</v>
      </c>
      <c r="CI6" s="22">
        <f t="shared" si="9"/>
        <v>174.52</v>
      </c>
      <c r="CJ6" s="22">
        <f t="shared" si="9"/>
        <v>178.92</v>
      </c>
      <c r="CK6" s="21" t="str">
        <f>IF(CK7="","",IF(CK7="-","【-】","【"&amp;SUBSTITUTE(TEXT(CK7,"#,##0.00"),"-","△")&amp;"】"))</f>
        <v>【181.66】</v>
      </c>
      <c r="CL6" s="22">
        <f>IF(CL7="",NA(),CL7)</f>
        <v>60.53</v>
      </c>
      <c r="CM6" s="22">
        <f t="shared" ref="CM6:CU6" si="10">IF(CM7="",NA(),CM7)</f>
        <v>59.99</v>
      </c>
      <c r="CN6" s="22">
        <f t="shared" si="10"/>
        <v>58.39</v>
      </c>
      <c r="CO6" s="22">
        <f t="shared" si="10"/>
        <v>57.85</v>
      </c>
      <c r="CP6" s="22">
        <f t="shared" si="10"/>
        <v>58.12</v>
      </c>
      <c r="CQ6" s="22">
        <f t="shared" si="10"/>
        <v>59.91</v>
      </c>
      <c r="CR6" s="22">
        <f t="shared" si="10"/>
        <v>59.4</v>
      </c>
      <c r="CS6" s="22">
        <f t="shared" si="10"/>
        <v>59.24</v>
      </c>
      <c r="CT6" s="22">
        <f t="shared" si="10"/>
        <v>58.77</v>
      </c>
      <c r="CU6" s="22">
        <f t="shared" si="10"/>
        <v>59.17</v>
      </c>
      <c r="CV6" s="21" t="str">
        <f>IF(CV7="","",IF(CV7="-","【-】","【"&amp;SUBSTITUTE(TEXT(CV7,"#,##0.00"),"-","△")&amp;"】"))</f>
        <v>【60.21】</v>
      </c>
      <c r="CW6" s="22">
        <f>IF(CW7="",NA(),CW7)</f>
        <v>90.76</v>
      </c>
      <c r="CX6" s="22">
        <f t="shared" ref="CX6:DF6" si="11">IF(CX7="",NA(),CX7)</f>
        <v>90.78</v>
      </c>
      <c r="CY6" s="22">
        <f t="shared" si="11"/>
        <v>91.58</v>
      </c>
      <c r="CZ6" s="22">
        <f t="shared" si="11"/>
        <v>91.16</v>
      </c>
      <c r="DA6" s="22">
        <f t="shared" si="11"/>
        <v>90.32</v>
      </c>
      <c r="DB6" s="22">
        <f t="shared" si="11"/>
        <v>87.26</v>
      </c>
      <c r="DC6" s="22">
        <f t="shared" si="11"/>
        <v>87.57</v>
      </c>
      <c r="DD6" s="22">
        <f t="shared" si="11"/>
        <v>87.26</v>
      </c>
      <c r="DE6" s="22">
        <f t="shared" si="11"/>
        <v>86.95</v>
      </c>
      <c r="DF6" s="22">
        <f t="shared" si="11"/>
        <v>86.58</v>
      </c>
      <c r="DG6" s="21" t="str">
        <f>IF(DG7="","",IF(DG7="-","【-】","【"&amp;SUBSTITUTE(TEXT(DG7,"#,##0.00"),"-","△")&amp;"】"))</f>
        <v>【89.21】</v>
      </c>
      <c r="DH6" s="22">
        <f>IF(DH7="",NA(),DH7)</f>
        <v>49.3</v>
      </c>
      <c r="DI6" s="22">
        <f t="shared" ref="DI6:DQ6" si="12">IF(DI7="",NA(),DI7)</f>
        <v>45.86</v>
      </c>
      <c r="DJ6" s="22">
        <f t="shared" si="12"/>
        <v>47.71</v>
      </c>
      <c r="DK6" s="22">
        <f t="shared" si="12"/>
        <v>48.77</v>
      </c>
      <c r="DL6" s="22">
        <f t="shared" si="12"/>
        <v>50.15</v>
      </c>
      <c r="DM6" s="22">
        <f t="shared" si="12"/>
        <v>49.2</v>
      </c>
      <c r="DN6" s="22">
        <f t="shared" si="12"/>
        <v>50.01</v>
      </c>
      <c r="DO6" s="22">
        <f t="shared" si="12"/>
        <v>50.99</v>
      </c>
      <c r="DP6" s="22">
        <f t="shared" si="12"/>
        <v>51.79</v>
      </c>
      <c r="DQ6" s="22">
        <f t="shared" si="12"/>
        <v>52.02</v>
      </c>
      <c r="DR6" s="21" t="str">
        <f>IF(DR7="","",IF(DR7="-","【-】","【"&amp;SUBSTITUTE(TEXT(DR7,"#,##0.00"),"-","△")&amp;"】"))</f>
        <v>【52.41】</v>
      </c>
      <c r="DS6" s="22">
        <f>IF(DS7="",NA(),DS7)</f>
        <v>12.13</v>
      </c>
      <c r="DT6" s="22">
        <f t="shared" ref="DT6:EB6" si="13">IF(DT7="",NA(),DT7)</f>
        <v>11.72</v>
      </c>
      <c r="DU6" s="22">
        <f t="shared" si="13"/>
        <v>11.64</v>
      </c>
      <c r="DV6" s="22">
        <f t="shared" si="13"/>
        <v>11.03</v>
      </c>
      <c r="DW6" s="22">
        <f t="shared" si="13"/>
        <v>10.34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0.35</v>
      </c>
      <c r="EE6" s="22">
        <f t="shared" ref="EE6:EM6" si="14">IF(EE7="",NA(),EE7)</f>
        <v>0.41</v>
      </c>
      <c r="EF6" s="22">
        <f t="shared" si="14"/>
        <v>0.62</v>
      </c>
      <c r="EG6" s="22">
        <f t="shared" si="14"/>
        <v>0.97</v>
      </c>
      <c r="EH6" s="22">
        <f t="shared" si="14"/>
        <v>0.78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72079</v>
      </c>
      <c r="D7" s="24">
        <v>46</v>
      </c>
      <c r="E7" s="24">
        <v>1</v>
      </c>
      <c r="F7" s="24">
        <v>0</v>
      </c>
      <c r="G7" s="24">
        <v>1</v>
      </c>
      <c r="H7" s="24" t="s">
        <v>92</v>
      </c>
      <c r="I7" s="24" t="s">
        <v>93</v>
      </c>
      <c r="J7" s="24" t="s">
        <v>94</v>
      </c>
      <c r="K7" s="24" t="s">
        <v>95</v>
      </c>
      <c r="L7" s="24" t="s">
        <v>96</v>
      </c>
      <c r="M7" s="24" t="s">
        <v>97</v>
      </c>
      <c r="N7" s="25" t="s">
        <v>98</v>
      </c>
      <c r="O7" s="25">
        <v>62.15</v>
      </c>
      <c r="P7" s="25">
        <v>90.55</v>
      </c>
      <c r="Q7" s="25">
        <v>3896</v>
      </c>
      <c r="R7" s="25">
        <v>72918</v>
      </c>
      <c r="S7" s="25">
        <v>279.43</v>
      </c>
      <c r="T7" s="25">
        <v>260.95</v>
      </c>
      <c r="U7" s="25">
        <v>65730</v>
      </c>
      <c r="V7" s="25">
        <v>173.4</v>
      </c>
      <c r="W7" s="25">
        <v>379.07</v>
      </c>
      <c r="X7" s="25">
        <v>109.9</v>
      </c>
      <c r="Y7" s="25">
        <v>113.26</v>
      </c>
      <c r="Z7" s="25">
        <v>104.2</v>
      </c>
      <c r="AA7" s="25">
        <v>105.14</v>
      </c>
      <c r="AB7" s="25">
        <v>100.67</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466.52</v>
      </c>
      <c r="AU7" s="25">
        <v>365.29</v>
      </c>
      <c r="AV7" s="25">
        <v>339.99</v>
      </c>
      <c r="AW7" s="25">
        <v>415.04</v>
      </c>
      <c r="AX7" s="25">
        <v>386.28</v>
      </c>
      <c r="AY7" s="25">
        <v>350.79</v>
      </c>
      <c r="AZ7" s="25">
        <v>354.57</v>
      </c>
      <c r="BA7" s="25">
        <v>357.74</v>
      </c>
      <c r="BB7" s="25">
        <v>344.88</v>
      </c>
      <c r="BC7" s="25">
        <v>326.02</v>
      </c>
      <c r="BD7" s="25">
        <v>239.69</v>
      </c>
      <c r="BE7" s="25">
        <v>519.13</v>
      </c>
      <c r="BF7" s="25">
        <v>522.41999999999996</v>
      </c>
      <c r="BG7" s="25">
        <v>517.16999999999996</v>
      </c>
      <c r="BH7" s="25">
        <v>532.4</v>
      </c>
      <c r="BI7" s="25">
        <v>577.9</v>
      </c>
      <c r="BJ7" s="25">
        <v>322.92</v>
      </c>
      <c r="BK7" s="25">
        <v>303.45999999999998</v>
      </c>
      <c r="BL7" s="25">
        <v>307.27999999999997</v>
      </c>
      <c r="BM7" s="25">
        <v>304.02</v>
      </c>
      <c r="BN7" s="25">
        <v>300.54000000000002</v>
      </c>
      <c r="BO7" s="25">
        <v>264.86</v>
      </c>
      <c r="BP7" s="25">
        <v>97.9</v>
      </c>
      <c r="BQ7" s="25">
        <v>105.99</v>
      </c>
      <c r="BR7" s="25">
        <v>95.55</v>
      </c>
      <c r="BS7" s="25">
        <v>97.16</v>
      </c>
      <c r="BT7" s="25">
        <v>92.12</v>
      </c>
      <c r="BU7" s="25">
        <v>100.85</v>
      </c>
      <c r="BV7" s="25">
        <v>103.79</v>
      </c>
      <c r="BW7" s="25">
        <v>98.3</v>
      </c>
      <c r="BX7" s="25">
        <v>98.89</v>
      </c>
      <c r="BY7" s="25">
        <v>99.25</v>
      </c>
      <c r="BZ7" s="25">
        <v>97.59</v>
      </c>
      <c r="CA7" s="25">
        <v>204.91</v>
      </c>
      <c r="CB7" s="25">
        <v>200.51</v>
      </c>
      <c r="CC7" s="25">
        <v>222.25</v>
      </c>
      <c r="CD7" s="25">
        <v>218.22</v>
      </c>
      <c r="CE7" s="25">
        <v>230.61</v>
      </c>
      <c r="CF7" s="25">
        <v>167.1</v>
      </c>
      <c r="CG7" s="25">
        <v>167.86</v>
      </c>
      <c r="CH7" s="25">
        <v>173.68</v>
      </c>
      <c r="CI7" s="25">
        <v>174.52</v>
      </c>
      <c r="CJ7" s="25">
        <v>178.92</v>
      </c>
      <c r="CK7" s="25">
        <v>181.66</v>
      </c>
      <c r="CL7" s="25">
        <v>60.53</v>
      </c>
      <c r="CM7" s="25">
        <v>59.99</v>
      </c>
      <c r="CN7" s="25">
        <v>58.39</v>
      </c>
      <c r="CO7" s="25">
        <v>57.85</v>
      </c>
      <c r="CP7" s="25">
        <v>58.12</v>
      </c>
      <c r="CQ7" s="25">
        <v>59.91</v>
      </c>
      <c r="CR7" s="25">
        <v>59.4</v>
      </c>
      <c r="CS7" s="25">
        <v>59.24</v>
      </c>
      <c r="CT7" s="25">
        <v>58.77</v>
      </c>
      <c r="CU7" s="25">
        <v>59.17</v>
      </c>
      <c r="CV7" s="25">
        <v>60.21</v>
      </c>
      <c r="CW7" s="25">
        <v>90.76</v>
      </c>
      <c r="CX7" s="25">
        <v>90.78</v>
      </c>
      <c r="CY7" s="25">
        <v>91.58</v>
      </c>
      <c r="CZ7" s="25">
        <v>91.16</v>
      </c>
      <c r="DA7" s="25">
        <v>90.32</v>
      </c>
      <c r="DB7" s="25">
        <v>87.26</v>
      </c>
      <c r="DC7" s="25">
        <v>87.57</v>
      </c>
      <c r="DD7" s="25">
        <v>87.26</v>
      </c>
      <c r="DE7" s="25">
        <v>86.95</v>
      </c>
      <c r="DF7" s="25">
        <v>86.58</v>
      </c>
      <c r="DG7" s="25">
        <v>89.21</v>
      </c>
      <c r="DH7" s="25">
        <v>49.3</v>
      </c>
      <c r="DI7" s="25">
        <v>45.86</v>
      </c>
      <c r="DJ7" s="25">
        <v>47.71</v>
      </c>
      <c r="DK7" s="25">
        <v>48.77</v>
      </c>
      <c r="DL7" s="25">
        <v>50.15</v>
      </c>
      <c r="DM7" s="25">
        <v>49.2</v>
      </c>
      <c r="DN7" s="25">
        <v>50.01</v>
      </c>
      <c r="DO7" s="25">
        <v>50.99</v>
      </c>
      <c r="DP7" s="25">
        <v>51.79</v>
      </c>
      <c r="DQ7" s="25">
        <v>52.02</v>
      </c>
      <c r="DR7" s="25">
        <v>52.41</v>
      </c>
      <c r="DS7" s="25">
        <v>12.13</v>
      </c>
      <c r="DT7" s="25">
        <v>11.72</v>
      </c>
      <c r="DU7" s="25">
        <v>11.64</v>
      </c>
      <c r="DV7" s="25">
        <v>11.03</v>
      </c>
      <c r="DW7" s="25">
        <v>10.34</v>
      </c>
      <c r="DX7" s="25">
        <v>18.329999999999998</v>
      </c>
      <c r="DY7" s="25">
        <v>20.27</v>
      </c>
      <c r="DZ7" s="25">
        <v>21.69</v>
      </c>
      <c r="EA7" s="25">
        <v>23.19</v>
      </c>
      <c r="EB7" s="25">
        <v>24.61</v>
      </c>
      <c r="EC7" s="25">
        <v>26.78</v>
      </c>
      <c r="ED7" s="25">
        <v>0.35</v>
      </c>
      <c r="EE7" s="25">
        <v>0.41</v>
      </c>
      <c r="EF7" s="25">
        <v>0.62</v>
      </c>
      <c r="EG7" s="25">
        <v>0.97</v>
      </c>
      <c r="EH7" s="25">
        <v>0.78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2026-01-28T23:57:23Z</cp:lastPrinted>
  <dcterms:created xsi:type="dcterms:W3CDTF">2025-12-12T09:12:18Z</dcterms:created>
  <dcterms:modified xsi:type="dcterms:W3CDTF">2026-01-29T00:06:52Z</dcterms:modified>
  <cp:category/>
</cp:coreProperties>
</file>